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dice" sheetId="1" r:id="rId1"/>
    <sheet name="Testo" sheetId="2" r:id="rId2"/>
    <sheet name="Cliente A" sheetId="3" r:id="rId3"/>
    <sheet name="Cliente B" sheetId="4" r:id="rId4"/>
    <sheet name="Cliente C" sheetId="5" r:id="rId5"/>
    <sheet name="Cliente D" sheetId="6" r:id="rId6"/>
    <sheet name="Cliente E" sheetId="7" r:id="rId7"/>
    <sheet name="Cliente F" sheetId="8" r:id="rId8"/>
  </sheets>
  <definedNames/>
  <calcPr fullCalcOnLoad="1"/>
</workbook>
</file>

<file path=xl/comments3.xml><?xml version="1.0" encoding="utf-8"?>
<comments xmlns="http://schemas.openxmlformats.org/spreadsheetml/2006/main">
  <authors>
    <author>contab</author>
    <author>michele</author>
    <author>Michele</author>
  </authors>
  <commentList>
    <comment ref="A4" authorId="0">
      <text>
        <r>
          <rPr>
            <sz val="8"/>
            <rFont val="Tahoma"/>
            <family val="2"/>
          </rPr>
          <t xml:space="preserve">Si devono inserire i dati solo nelle parti evidenziate in verde.
</t>
        </r>
      </text>
    </comment>
    <comment ref="B22" authorId="1">
      <text>
        <r>
          <rPr>
            <sz val="8"/>
            <rFont val="Tahoma"/>
            <family val="2"/>
          </rPr>
          <t>ad esempio:
1) numero "NR"
2) chilogrammo "Kg"
ecc..</t>
        </r>
      </text>
    </comment>
    <comment ref="A53" authorId="0">
      <text>
        <r>
          <rPr>
            <sz val="8"/>
            <rFont val="Tahoma"/>
            <family val="0"/>
          </rPr>
          <t xml:space="preserve">Si devono inserire i dati solo nelle parti evidenziate in verde.
</t>
        </r>
      </text>
    </comment>
    <comment ref="B71" authorId="1">
      <text>
        <r>
          <rPr>
            <sz val="8"/>
            <rFont val="Tahoma"/>
            <family val="0"/>
          </rPr>
          <t>ad esempio:
1) numero "NR"
2) chilogrammo "Kg"
ecc..</t>
        </r>
      </text>
    </comment>
    <comment ref="B125" authorId="1">
      <text>
        <r>
          <rPr>
            <sz val="8"/>
            <rFont val="Tahoma"/>
            <family val="2"/>
          </rPr>
          <t>ad esempio:
1) numero "NR"
2) chilogrammo "Kg"
ecc..</t>
        </r>
      </text>
    </comment>
    <comment ref="L125" authorId="0">
      <text>
        <r>
          <rPr>
            <sz val="8"/>
            <rFont val="Tahoma"/>
            <family val="2"/>
          </rPr>
          <t xml:space="preserve">Inserire opportunamente le aliquote Iva del 22, 10 e 4.
</t>
        </r>
      </text>
    </comment>
    <comment ref="B145" authorId="2">
      <text>
        <r>
          <rPr>
            <sz val="9"/>
            <rFont val="Tahoma"/>
            <family val="2"/>
          </rPr>
          <t>1) Rimessa dir. 30g. df ; es. 30.06.N fattura scadenza 30.07.N;</t>
        </r>
      </text>
    </comment>
    <comment ref="B173" authorId="1">
      <text>
        <r>
          <rPr>
            <sz val="8"/>
            <rFont val="Tahoma"/>
            <family val="0"/>
          </rPr>
          <t>ad esempio:
1) numero "NR"
2) chilogrammo "Kg"
ecc..</t>
        </r>
      </text>
    </comment>
    <comment ref="L173" authorId="0">
      <text>
        <r>
          <rPr>
            <sz val="8"/>
            <rFont val="Tahoma"/>
            <family val="0"/>
          </rPr>
          <t xml:space="preserve">Inserire opportunamente le aliquote Iva del 22, 10 e 4.
</t>
        </r>
      </text>
    </comment>
  </commentList>
</comments>
</file>

<file path=xl/comments4.xml><?xml version="1.0" encoding="utf-8"?>
<comments xmlns="http://schemas.openxmlformats.org/spreadsheetml/2006/main">
  <authors>
    <author>michele</author>
  </authors>
  <commentList>
    <comment ref="B14" authorId="0">
      <text>
        <r>
          <rPr>
            <sz val="8"/>
            <rFont val="Tahoma"/>
            <family val="0"/>
          </rPr>
          <t>ad esempio:
1) numero "NR"
2) chilogrammo "Kg"
ecc..</t>
        </r>
      </text>
    </comment>
  </commentList>
</comments>
</file>

<file path=xl/comments5.xml><?xml version="1.0" encoding="utf-8"?>
<comments xmlns="http://schemas.openxmlformats.org/spreadsheetml/2006/main">
  <authors>
    <author>michele</author>
  </authors>
  <commentList>
    <comment ref="B14" authorId="0">
      <text>
        <r>
          <rPr>
            <sz val="8"/>
            <rFont val="Tahoma"/>
            <family val="0"/>
          </rPr>
          <t>ad esempio:
1) numero "NR"
2) chilogrammo "Kg"
ecc..</t>
        </r>
      </text>
    </comment>
  </commentList>
</comments>
</file>

<file path=xl/sharedStrings.xml><?xml version="1.0" encoding="utf-8"?>
<sst xmlns="http://schemas.openxmlformats.org/spreadsheetml/2006/main" count="358" uniqueCount="189">
  <si>
    <t xml:space="preserve">Le condizioni di vendita prevedono: il  venditore addebita spese di trasporto forfettarie per 45 euro, imballaggio gratuito, pagamento a 30 giorni; IVA ordinaria. </t>
  </si>
  <si>
    <t>Presentare DDT e fattura differita emessa in data 28/02/20XX. Al ricevimento delle merci, il Signor Vincenzo Gelsomino si accorge che n. 2 lampade a goccia in cristallo sono state danneggiate durante il trasporto. Emette quindi documento di trasporto per la restituzione. Il commerciante Azalea Paolo emetterà successivamente la relativa nota di credito.</t>
  </si>
  <si>
    <t>Ipotizziamo che il corsista (addetto alla fatturazione) lavori presso lo studio del commercialista dott. Zinnia Francesco, il quale offre ai suoi clienti anche la predisposizione dei documenti di trasporto e delle fatture. L'addetto alla fatturazione si reca periodicamente presso i clienti per svolgere il suo lavoro. Dati mancanti a scelta.</t>
  </si>
  <si>
    <t>Azalea Paolo</t>
  </si>
  <si>
    <t>Via Terlizzi, 3</t>
  </si>
  <si>
    <t>70100 Bari</t>
  </si>
  <si>
    <t>Tel. 080 1234567</t>
  </si>
  <si>
    <t>Gelsomino Vincenzo</t>
  </si>
  <si>
    <t>Documento di trasporto</t>
  </si>
  <si>
    <t>Via Monopoli 2</t>
  </si>
  <si>
    <t>Numero</t>
  </si>
  <si>
    <t xml:space="preserve">Data </t>
  </si>
  <si>
    <t>70010 Monopoli</t>
  </si>
  <si>
    <t xml:space="preserve">Causale: </t>
  </si>
  <si>
    <t>Vendita</t>
  </si>
  <si>
    <r>
      <rPr>
        <b/>
        <sz val="9"/>
        <rFont val="Arial"/>
        <family val="2"/>
      </rPr>
      <t>Cod. cliente</t>
    </r>
    <r>
      <rPr>
        <sz val="9"/>
        <rFont val="Arial"/>
        <family val="2"/>
      </rPr>
      <t xml:space="preserve"> 10128</t>
    </r>
  </si>
  <si>
    <r>
      <rPr>
        <b/>
        <sz val="9"/>
        <rFont val="Arial"/>
        <family val="2"/>
      </rPr>
      <t>P.IVA</t>
    </r>
    <r>
      <rPr>
        <sz val="9"/>
        <rFont val="Arial"/>
        <family val="2"/>
      </rPr>
      <t xml:space="preserve"> XXXXXXXXXXX</t>
    </r>
  </si>
  <si>
    <r>
      <rPr>
        <b/>
        <sz val="10"/>
        <rFont val="Arial"/>
        <family val="2"/>
      </rPr>
      <t>C.F.</t>
    </r>
    <r>
      <rPr>
        <sz val="10"/>
        <rFont val="Arial"/>
        <family val="2"/>
      </rPr>
      <t xml:space="preserve"> XXXXXXXXXXXXXXXX</t>
    </r>
  </si>
  <si>
    <t>Cod. art.</t>
  </si>
  <si>
    <t>U.M</t>
  </si>
  <si>
    <t>Descrizione</t>
  </si>
  <si>
    <t>1° Sc.</t>
  </si>
  <si>
    <t>Importo</t>
  </si>
  <si>
    <t>2° Sc.</t>
  </si>
  <si>
    <t>Quantità</t>
  </si>
  <si>
    <t>n.</t>
  </si>
  <si>
    <t>Lampadari a goccia in cristallo</t>
  </si>
  <si>
    <t xml:space="preserve">n. </t>
  </si>
  <si>
    <t xml:space="preserve">Lampade da tavolo in legno </t>
  </si>
  <si>
    <t xml:space="preserve">Lampade a stelo in legno e ceramica colorata </t>
  </si>
  <si>
    <t>TRASPORTO:</t>
  </si>
  <si>
    <t xml:space="preserve">o </t>
  </si>
  <si>
    <t>Mittente</t>
  </si>
  <si>
    <t>Vettore</t>
  </si>
  <si>
    <t>Destinatario</t>
  </si>
  <si>
    <t xml:space="preserve">Firma   </t>
  </si>
  <si>
    <t>Firma</t>
  </si>
  <si>
    <r>
      <rPr>
        <sz val="10"/>
        <rFont val="Arial"/>
        <family val="2"/>
      </rPr>
      <t>Firma</t>
    </r>
    <r>
      <rPr>
        <sz val="10"/>
        <rFont val="AR BERKLEY"/>
        <family val="0"/>
      </rPr>
      <t xml:space="preserve"> </t>
    </r>
  </si>
  <si>
    <t>Peso lordo 400 kg</t>
  </si>
  <si>
    <t>Numero colli 12</t>
  </si>
  <si>
    <t>Vettore________________________________________________________________________________________</t>
  </si>
  <si>
    <t>Luogo di destinazione (se diverso dal destinatario)______________________________________________________</t>
  </si>
  <si>
    <r>
      <rPr>
        <b/>
        <sz val="10"/>
        <color indexed="8"/>
        <rFont val="Arial"/>
        <family val="2"/>
      </rPr>
      <t>Gelsomino Viincenzo</t>
    </r>
  </si>
  <si>
    <t>Tel. 080 89101112</t>
  </si>
  <si>
    <r>
      <rPr>
        <b/>
        <sz val="10"/>
        <rFont val="Arial"/>
        <family val="2"/>
      </rPr>
      <t>Azalea Paolo</t>
    </r>
  </si>
  <si>
    <t>Causale: Reso</t>
  </si>
  <si>
    <r>
      <rPr>
        <b/>
        <sz val="9"/>
        <rFont val="Arial"/>
        <family val="2"/>
      </rPr>
      <t>Cod. cliente</t>
    </r>
    <r>
      <rPr>
        <sz val="9"/>
        <rFont val="Arial"/>
        <family val="2"/>
      </rPr>
      <t xml:space="preserve"> 14573</t>
    </r>
  </si>
  <si>
    <r>
      <rPr>
        <b/>
        <sz val="10"/>
        <rFont val="Arial"/>
        <family val="2"/>
      </rPr>
      <t>C.F.</t>
    </r>
    <r>
      <rPr>
        <sz val="10"/>
        <rFont val="Arial"/>
        <family val="2"/>
      </rPr>
      <t xml:space="preserve"> XXXXXXXXXXXXXXXXX</t>
    </r>
  </si>
  <si>
    <r>
      <rPr>
        <sz val="10"/>
        <rFont val="Arial"/>
        <family val="2"/>
      </rPr>
      <t xml:space="preserve">Firma </t>
    </r>
  </si>
  <si>
    <t>Peso lordo  5 kg</t>
  </si>
  <si>
    <t>Numero colli 1</t>
  </si>
  <si>
    <t>DOCUMENTO DI TRASPORTO: VENDITA</t>
  </si>
  <si>
    <t>DOCUMENTO DI TRASPORTO: RESO</t>
  </si>
  <si>
    <t>FATTURA DIFFERITA</t>
  </si>
  <si>
    <t>Partita Iva XXXXXXXXXXX   C.F.XXXXXXXXXXXXXXXX</t>
  </si>
  <si>
    <t>Codice identificazione IT___________</t>
  </si>
  <si>
    <t>Rea_________________   Registro imprese____________-</t>
  </si>
  <si>
    <t xml:space="preserve">                             Cliente</t>
  </si>
  <si>
    <t xml:space="preserve"> Gelsomino Vincenzo</t>
  </si>
  <si>
    <t>F A T T U R A</t>
  </si>
  <si>
    <t>Num. fattura</t>
  </si>
  <si>
    <t>Data fattura</t>
  </si>
  <si>
    <t>Cod. cliente 10128</t>
  </si>
  <si>
    <t>P.IVA XXXXXXXXXXX</t>
  </si>
  <si>
    <t>C.F.XXXXXXXXXXXXXXXX</t>
  </si>
  <si>
    <t>Q.tà</t>
  </si>
  <si>
    <t>Prezzo unit.</t>
  </si>
  <si>
    <t xml:space="preserve">Iva % </t>
  </si>
  <si>
    <t>Colori</t>
  </si>
  <si>
    <t>Iva 10%</t>
  </si>
  <si>
    <t>Iva 4%</t>
  </si>
  <si>
    <t>nr</t>
  </si>
  <si>
    <t>Spese di trasporto</t>
  </si>
  <si>
    <t>ALIQ.</t>
  </si>
  <si>
    <t>TOTALI</t>
  </si>
  <si>
    <t>TOTALE</t>
  </si>
  <si>
    <t>IMPONIBILE</t>
  </si>
  <si>
    <t>IVA</t>
  </si>
  <si>
    <t>TOTALE FATTURA (A+B+C)</t>
  </si>
  <si>
    <t>€</t>
  </si>
  <si>
    <t xml:space="preserve"> Annotazioni</t>
  </si>
  <si>
    <t>Qualunque contestazione inerente alla fattura in oggetto deve essere comunicato entro e non oltre 30 giorni dalla data della stessa.</t>
  </si>
  <si>
    <t>Scadenze</t>
  </si>
  <si>
    <t xml:space="preserve">P.Iva XXXXXXXXXXXX    C.F.XXXXXXXXXXXXXXXXX </t>
  </si>
  <si>
    <t>NOTA DI CREDITO</t>
  </si>
  <si>
    <t>Data</t>
  </si>
  <si>
    <t>P.IVAXXXXXXXXXXX</t>
  </si>
  <si>
    <t>Rif. Ns fattura n.567/2013 del 03/03/2013</t>
  </si>
  <si>
    <t>per merce resa in quanto difettosa</t>
  </si>
  <si>
    <t>BIANCOSPINO STEFANO</t>
  </si>
  <si>
    <t xml:space="preserve">VIA BUGATTI 4 </t>
  </si>
  <si>
    <t>20100 MILANO (MI)</t>
  </si>
  <si>
    <t>Tel. / fax</t>
  </si>
  <si>
    <t>Partita IvaXXXXXXXXXXX   C.F.XXXXXXXXXXXXXXXX</t>
  </si>
  <si>
    <t>CALLA COSIMO</t>
  </si>
  <si>
    <t>F A T T U R A  IMMEDIATA</t>
  </si>
  <si>
    <t>VIA ROMA 45</t>
  </si>
  <si>
    <t xml:space="preserve">       Numero</t>
  </si>
  <si>
    <t>00100 ROMA (RO)</t>
  </si>
  <si>
    <t>C.F. XXXXXXXXXXXXXXXX</t>
  </si>
  <si>
    <t xml:space="preserve"> % </t>
  </si>
  <si>
    <t>Cappotti rossi</t>
  </si>
  <si>
    <t>Pantaloni neri</t>
  </si>
  <si>
    <t>Magliette a manica corta verde</t>
  </si>
  <si>
    <t>Imponibile</t>
  </si>
  <si>
    <t xml:space="preserve">IVA </t>
  </si>
  <si>
    <t>Qualunque contestazione inerente alla fattura in oggetto deve essere comunicata entro e non oltre 30 giorni dalla data della stessa.</t>
  </si>
  <si>
    <t>CAMELIA LOREDANA</t>
  </si>
  <si>
    <t xml:space="preserve">VIA COSENZA 5 </t>
  </si>
  <si>
    <t>Tel./Fax</t>
  </si>
  <si>
    <t>EDERA FRANCESCA</t>
  </si>
  <si>
    <t xml:space="preserve">  AUTOF A T T U R A</t>
  </si>
  <si>
    <r>
      <t xml:space="preserve">«AUTOFATTURA» </t>
    </r>
    <r>
      <rPr>
        <sz val="14"/>
        <rFont val="Times New Roman"/>
        <family val="1"/>
      </rPr>
      <t>per autoconsumo</t>
    </r>
  </si>
  <si>
    <t>Tappeto blu</t>
  </si>
  <si>
    <t>DALIA ARTURO</t>
  </si>
  <si>
    <t>VIA OGLIARI 10</t>
  </si>
  <si>
    <t>SPETT.LE</t>
  </si>
  <si>
    <t>FICUS SPA</t>
  </si>
  <si>
    <t>VIA GRIFFINI 4</t>
  </si>
  <si>
    <t>26013 CREMA (CR)</t>
  </si>
  <si>
    <t>P.VIA XXXXXXXXXXX</t>
  </si>
  <si>
    <t xml:space="preserve">         DESCRIZIONE</t>
  </si>
  <si>
    <t>Lavori di manutenzione idraulica</t>
  </si>
  <si>
    <t xml:space="preserve">svolti per Vostro conto in subappalto, presso il </t>
  </si>
  <si>
    <t>il cantiere di Crema, Viale Europa 12.</t>
  </si>
  <si>
    <t>Operazione senza applicazione dell'IVA ai sensi</t>
  </si>
  <si>
    <t>dell'art. 17 comma 6 Dpr 633/72</t>
  </si>
  <si>
    <t xml:space="preserve">    «INVERSIONE CONTABILE»</t>
  </si>
  <si>
    <t xml:space="preserve">                           </t>
  </si>
  <si>
    <t xml:space="preserve">                TOTALE </t>
  </si>
  <si>
    <t>ERICA LUCIA</t>
  </si>
  <si>
    <t>VIA TERTULLIANO 49</t>
  </si>
  <si>
    <t>RODODENDRO ANTONIO</t>
  </si>
  <si>
    <t>VIALE PESCHIERA 54</t>
  </si>
  <si>
    <t>10100 TORINO (TO)</t>
  </si>
  <si>
    <t>Assistenza sistemistica e alla gestione della rete</t>
  </si>
  <si>
    <t>come da contratto</t>
  </si>
  <si>
    <t>Imposta di bollo assolta sull'originale</t>
  </si>
  <si>
    <t>Rivalsa 4% contributo INPS</t>
  </si>
  <si>
    <t>FIORDALISO ARTURO</t>
  </si>
  <si>
    <t>ARCHITETTO</t>
  </si>
  <si>
    <t>VIA REPUBBLICA 7</t>
  </si>
  <si>
    <t>20090 CESANO BOSCONE (MI)</t>
  </si>
  <si>
    <t>MILANO, 30/04/20XX</t>
  </si>
  <si>
    <t>GELSOMINO SNC</t>
  </si>
  <si>
    <t>VIA GRAMSCI 1</t>
  </si>
  <si>
    <t>00100 ROMA</t>
  </si>
  <si>
    <t xml:space="preserve">Consulenza  </t>
  </si>
  <si>
    <t>Contributo integrativo INARCASSA 4%</t>
  </si>
  <si>
    <t>Ritenuta d'acconto 20% su</t>
  </si>
  <si>
    <t xml:space="preserve">A SALDO                    </t>
  </si>
  <si>
    <t>Testo</t>
  </si>
  <si>
    <t>Cliente A</t>
  </si>
  <si>
    <t>Cliente B</t>
  </si>
  <si>
    <t>Cliente C</t>
  </si>
  <si>
    <t>Cliente D</t>
  </si>
  <si>
    <t>Cliente E</t>
  </si>
  <si>
    <t>Cliente F</t>
  </si>
  <si>
    <r>
      <t xml:space="preserve">1) </t>
    </r>
    <r>
      <rPr>
        <b/>
        <u val="single"/>
        <sz val="14"/>
        <rFont val="Times New Roman"/>
        <family val="1"/>
      </rPr>
      <t>Cliente A</t>
    </r>
    <r>
      <rPr>
        <sz val="14"/>
        <rFont val="Times New Roman"/>
        <family val="1"/>
      </rPr>
      <t xml:space="preserve">: in data 12/02/20XX il commerciante Azalea Paolo di Bari ha consegnato a Vincenzo Gelsomino  di Monopoli le seguenti merci, con regolare emissione del documento di trasporto o consegna: N. 7 lampadari a goccia in cristallo a 400 euro cad.; N. 14 lampade da tavolo in legno a 75 euro cad.; N. 8 lampade a stelo in legno e ceramica colorata a 145 euro cad. </t>
    </r>
  </si>
  <si>
    <r>
      <t xml:space="preserve">3) </t>
    </r>
    <r>
      <rPr>
        <b/>
        <u val="single"/>
        <sz val="14"/>
        <rFont val="Times New Roman"/>
        <family val="1"/>
      </rPr>
      <t>Cliente C</t>
    </r>
    <r>
      <rPr>
        <sz val="14"/>
        <rFont val="Times New Roman"/>
        <family val="1"/>
      </rPr>
      <t>: la Sig.ra Camelia Loredana, proprietaria dell'omonima impresa individuale che si occupa della produzione di tappeti, in data 18/04/20XX decide di regalare a una sua amica un tappeto blu del valore di 400 euro + IVA. Presentare l'autofattura.</t>
    </r>
  </si>
  <si>
    <r>
      <t xml:space="preserve">4) </t>
    </r>
    <r>
      <rPr>
        <b/>
        <u val="single"/>
        <sz val="14"/>
        <rFont val="Times New Roman"/>
        <family val="1"/>
      </rPr>
      <t>Cliente D</t>
    </r>
    <r>
      <rPr>
        <sz val="14"/>
        <rFont val="Times New Roman"/>
        <family val="1"/>
      </rPr>
      <t>: l'idraulico Dalia Arturo (subappaltatore) il giorno 20/04/20XX emette nei confronti della ditta Ficus una fattura di 765 euro. Presentare la fattura  applicando il reverse charge (inversione contabile).</t>
    </r>
  </si>
  <si>
    <r>
      <t xml:space="preserve">6) </t>
    </r>
    <r>
      <rPr>
        <b/>
        <u val="single"/>
        <sz val="14"/>
        <rFont val="Times New Roman"/>
        <family val="1"/>
      </rPr>
      <t>Cliente F</t>
    </r>
    <r>
      <rPr>
        <sz val="14"/>
        <rFont val="Times New Roman"/>
        <family val="1"/>
      </rPr>
      <t>: in data 30/04/20XX l'architetto Fiordaliso Arturo, iscritto all'albo e alla cassa, emette una parcella nei confronti dell'impresa del Sig. Gelsomino per 550 euro + IVA, contributo integrativo INARCASSA 4% e ritenute 20%.  Presentare la parcella che è stata incassata il 30/04/20XX.</t>
    </r>
  </si>
  <si>
    <r>
      <t xml:space="preserve">2) </t>
    </r>
    <r>
      <rPr>
        <b/>
        <u val="single"/>
        <sz val="14"/>
        <rFont val="Times New Roman"/>
        <family val="1"/>
      </rPr>
      <t>Cliente B</t>
    </r>
    <r>
      <rPr>
        <sz val="14"/>
        <rFont val="Times New Roman"/>
        <family val="1"/>
      </rPr>
      <t>: in data 12/03/20XX il commerciante Biancospino Stefano ha venduto al Sig. Calla Cosimo le seguenti merci: 5 cappotti rossi a 150 euro cad; 7 pantaloni neri a 75 euro cad; 7 magliette a manica corta verde a 25 euro. Il trasporto è effettuato dal signor Calla. Pagamento al momento dell'acquisto. Iva ordinaria. Presentare la fattura immediata.</t>
    </r>
  </si>
  <si>
    <t>Iva 21%</t>
  </si>
  <si>
    <t>ESERCITAZIONE FINALE "LA FATTURAZIONE A COLORI"</t>
  </si>
  <si>
    <t>125/20XX</t>
  </si>
  <si>
    <t>12/02/20XX</t>
  </si>
  <si>
    <t>130/20XX</t>
  </si>
  <si>
    <t>16/02/20XX</t>
  </si>
  <si>
    <t>567/20XX</t>
  </si>
  <si>
    <t>03/03/20XX</t>
  </si>
  <si>
    <t>documento di trasporto n. 125/20XX del 12/02/20XX</t>
  </si>
  <si>
    <t>22</t>
  </si>
  <si>
    <t>589/20XX</t>
  </si>
  <si>
    <t>18/03/20XX</t>
  </si>
  <si>
    <t>45/20XX</t>
  </si>
  <si>
    <t>12/03/20XX</t>
  </si>
  <si>
    <t>22%</t>
  </si>
  <si>
    <t>378/20XX</t>
  </si>
  <si>
    <t>18/04/20XX</t>
  </si>
  <si>
    <t>FATTURA N. 78/20XX</t>
  </si>
  <si>
    <t>MILANO, 13 GIUGNO 20XX</t>
  </si>
  <si>
    <t>MILANO, 22 APRILE 20XX</t>
  </si>
  <si>
    <t>FATTURA N. 67/20XX</t>
  </si>
  <si>
    <t>PARCELLA N. 67/20XX</t>
  </si>
  <si>
    <t xml:space="preserve">I.V.A.22% SU </t>
  </si>
  <si>
    <r>
      <rPr>
        <b/>
        <sz val="8"/>
        <color indexed="8"/>
        <rFont val="Arial"/>
        <family val="2"/>
      </rPr>
      <t>Partita Iva</t>
    </r>
    <r>
      <rPr>
        <sz val="8"/>
        <color indexed="8"/>
        <rFont val="Arial"/>
        <family val="2"/>
      </rPr>
      <t xml:space="preserve"> XXXXXXXXXXX   </t>
    </r>
    <r>
      <rPr>
        <b/>
        <sz val="8"/>
        <color indexed="8"/>
        <rFont val="Arial"/>
        <family val="2"/>
      </rPr>
      <t>C.F.</t>
    </r>
    <r>
      <rPr>
        <sz val="8"/>
        <color indexed="8"/>
        <rFont val="Arial"/>
        <family val="2"/>
      </rPr>
      <t xml:space="preserve"> XXXXXXXXXXXXXXXX</t>
    </r>
  </si>
  <si>
    <r>
      <t xml:space="preserve">5) </t>
    </r>
    <r>
      <rPr>
        <b/>
        <u val="single"/>
        <sz val="14"/>
        <rFont val="Times New Roman"/>
        <family val="1"/>
      </rPr>
      <t>Ciente E</t>
    </r>
    <r>
      <rPr>
        <sz val="14"/>
        <rFont val="Times New Roman"/>
        <family val="1"/>
      </rPr>
      <t>: la Sig.ra Erica Lucia, consulente informatico che ha tutti i requisiti per applicare il regime forfettario, emette il giorno 22 aprile nei confronti del Sig. Rododendro una parcella di 2300 euro, rivalsa 4% contributo INPS. Presentare la relativa fattura.</t>
    </r>
  </si>
  <si>
    <t>Operazione effettuata ai sensi dell’art. 1 cc. 54-59 Legge 190/2014, modificata dalla Legge 208/2015 e dalla legge 145/2018. Si richiede la non applicazione della ritenuta d’acconto ai sensi del c. 67 L. 190/2014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</si>
</sst>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</numFmts>
  <fonts count="8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8"/>
      <name val="Arial"/>
      <family val="2"/>
    </font>
    <font>
      <sz val="10"/>
      <name val="AR BERKLEY"/>
      <family val="0"/>
    </font>
    <font>
      <sz val="12"/>
      <name val="Symbol"/>
      <family val="1"/>
    </font>
    <font>
      <i/>
      <sz val="20"/>
      <name val="Brush Script MT"/>
      <family val="4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Courier"/>
      <family val="3"/>
    </font>
    <font>
      <sz val="14"/>
      <color indexed="8"/>
      <name val="Arial"/>
      <family val="0"/>
    </font>
    <font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Courier"/>
      <family val="3"/>
    </font>
    <font>
      <sz val="12"/>
      <color indexed="63"/>
      <name val="Helvetica"/>
      <family val="0"/>
    </font>
    <font>
      <sz val="12"/>
      <color indexed="8"/>
      <name val="Arial"/>
      <family val="0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u val="single"/>
      <sz val="26"/>
      <color indexed="12"/>
      <name val="Arial"/>
      <family val="0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2" applyNumberFormat="0" applyFill="0" applyAlignment="0" applyProtection="0"/>
    <xf numFmtId="0" fontId="74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justify" vertical="justify"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4" fontId="17" fillId="0" borderId="2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7" fillId="0" borderId="29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7" fillId="33" borderId="24" xfId="0" applyFont="1" applyFill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center" vertical="center"/>
      <protection locked="0"/>
    </xf>
    <xf numFmtId="0" fontId="17" fillId="33" borderId="3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39" fontId="0" fillId="0" borderId="25" xfId="0" applyNumberFormat="1" applyFont="1" applyFill="1" applyBorder="1" applyAlignment="1" applyProtection="1">
      <alignment/>
      <protection locked="0"/>
    </xf>
    <xf numFmtId="9" fontId="0" fillId="0" borderId="25" xfId="50" applyFont="1" applyFill="1" applyBorder="1" applyAlignment="1" applyProtection="1">
      <alignment horizontal="center"/>
      <protection locked="0"/>
    </xf>
    <xf numFmtId="39" fontId="0" fillId="0" borderId="25" xfId="0" applyNumberFormat="1" applyFont="1" applyFill="1" applyBorder="1" applyAlignment="1" applyProtection="1">
      <alignment horizontal="center"/>
      <protection/>
    </xf>
    <xf numFmtId="190" fontId="0" fillId="0" borderId="25" xfId="0" applyNumberFormat="1" applyFont="1" applyFill="1" applyBorder="1" applyAlignment="1" applyProtection="1">
      <alignment horizontal="center"/>
      <protection/>
    </xf>
    <xf numFmtId="49" fontId="0" fillId="0" borderId="33" xfId="50" applyNumberFormat="1" applyFont="1" applyFill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9" fillId="0" borderId="20" xfId="0" applyFont="1" applyFill="1" applyBorder="1" applyAlignment="1" applyProtection="1">
      <alignment horizontal="right"/>
      <protection locked="0"/>
    </xf>
    <xf numFmtId="170" fontId="19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170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23" fillId="0" borderId="0" xfId="0" applyFont="1" applyAlignment="1">
      <alignment horizontal="left" indent="1"/>
    </xf>
    <xf numFmtId="0" fontId="24" fillId="0" borderId="0" xfId="0" applyFont="1" applyFill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35" xfId="0" applyFon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14" fontId="27" fillId="0" borderId="38" xfId="0" applyNumberFormat="1" applyFont="1" applyFill="1" applyBorder="1" applyAlignment="1" applyProtection="1">
      <alignment horizontal="center" shrinkToFit="1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4" fontId="0" fillId="0" borderId="25" xfId="0" applyNumberFormat="1" applyBorder="1" applyAlignment="1">
      <alignment horizontal="center"/>
    </xf>
    <xf numFmtId="0" fontId="27" fillId="0" borderId="25" xfId="0" applyFont="1" applyFill="1" applyBorder="1" applyAlignment="1" applyProtection="1">
      <alignment horizontal="center"/>
      <protection locked="0"/>
    </xf>
    <xf numFmtId="0" fontId="28" fillId="0" borderId="29" xfId="0" applyFont="1" applyFill="1" applyBorder="1" applyAlignment="1" applyProtection="1">
      <alignment/>
      <protection locked="0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7" fillId="0" borderId="31" xfId="0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9" xfId="50" applyNumberFormat="1" applyFont="1" applyFill="1" applyBorder="1" applyAlignment="1" applyProtection="1">
      <alignment horizontal="center"/>
      <protection locked="0"/>
    </xf>
    <xf numFmtId="49" fontId="0" fillId="0" borderId="25" xfId="5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9" fontId="17" fillId="0" borderId="38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4" fontId="12" fillId="0" borderId="38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17" fillId="0" borderId="25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/>
    </xf>
    <xf numFmtId="4" fontId="14" fillId="0" borderId="25" xfId="0" applyNumberFormat="1" applyFont="1" applyBorder="1" applyAlignment="1" applyProtection="1">
      <alignment horizontal="center"/>
      <protection/>
    </xf>
    <xf numFmtId="4" fontId="17" fillId="0" borderId="40" xfId="0" applyNumberFormat="1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left"/>
      <protection locked="0"/>
    </xf>
    <xf numFmtId="4" fontId="12" fillId="0" borderId="40" xfId="0" applyNumberFormat="1" applyFont="1" applyBorder="1" applyAlignment="1" applyProtection="1">
      <alignment horizontal="center"/>
      <protection/>
    </xf>
    <xf numFmtId="4" fontId="14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left"/>
      <protection locked="0"/>
    </xf>
    <xf numFmtId="4" fontId="12" fillId="0" borderId="41" xfId="0" applyNumberFormat="1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17" fillId="0" borderId="38" xfId="0" applyFont="1" applyFill="1" applyBorder="1" applyAlignment="1" applyProtection="1">
      <alignment horizontal="center"/>
      <protection locked="0"/>
    </xf>
    <xf numFmtId="4" fontId="12" fillId="0" borderId="0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>
      <alignment horizontal="left"/>
    </xf>
    <xf numFmtId="4" fontId="12" fillId="0" borderId="2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4" fontId="0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left"/>
      <protection locked="0"/>
    </xf>
    <xf numFmtId="4" fontId="0" fillId="0" borderId="41" xfId="0" applyNumberForma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38" xfId="0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38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 horizontal="right"/>
      <protection locked="0"/>
    </xf>
    <xf numFmtId="4" fontId="14" fillId="0" borderId="38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/>
      <protection locked="0"/>
    </xf>
    <xf numFmtId="0" fontId="17" fillId="0" borderId="25" xfId="0" applyFont="1" applyFill="1" applyBorder="1" applyAlignment="1" applyProtection="1">
      <alignment/>
      <protection locked="0"/>
    </xf>
    <xf numFmtId="0" fontId="21" fillId="0" borderId="29" xfId="0" applyFont="1" applyFill="1" applyBorder="1" applyAlignment="1" applyProtection="1">
      <alignment horizontal="centerContinuous"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/>
      <protection locked="0"/>
    </xf>
    <xf numFmtId="0" fontId="18" fillId="36" borderId="13" xfId="0" applyFont="1" applyFill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4" fontId="12" fillId="0" borderId="38" xfId="0" applyNumberFormat="1" applyFont="1" applyBorder="1" applyAlignment="1" applyProtection="1">
      <alignment horizontal="center"/>
      <protection/>
    </xf>
    <xf numFmtId="4" fontId="12" fillId="0" borderId="40" xfId="0" applyNumberFormat="1" applyFont="1" applyBorder="1" applyAlignment="1" applyProtection="1">
      <alignment horizontal="center"/>
      <protection/>
    </xf>
    <xf numFmtId="4" fontId="12" fillId="0" borderId="41" xfId="0" applyNumberFormat="1" applyFont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4" fontId="12" fillId="0" borderId="25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4" fillId="0" borderId="15" xfId="0" applyFont="1" applyBorder="1" applyAlignment="1">
      <alignment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right"/>
      <protection locked="0"/>
    </xf>
    <xf numFmtId="4" fontId="14" fillId="0" borderId="25" xfId="0" applyNumberFormat="1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0" fillId="37" borderId="13" xfId="0" applyFont="1" applyFill="1" applyBorder="1" applyAlignment="1" applyProtection="1">
      <alignment horizontal="center"/>
      <protection locked="0"/>
    </xf>
    <xf numFmtId="0" fontId="0" fillId="38" borderId="13" xfId="0" applyFont="1" applyFill="1" applyBorder="1" applyAlignment="1" applyProtection="1">
      <alignment horizontal="center"/>
      <protection locked="0"/>
    </xf>
    <xf numFmtId="0" fontId="18" fillId="35" borderId="17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14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39" fontId="1" fillId="0" borderId="25" xfId="0" applyNumberFormat="1" applyFont="1" applyFill="1" applyBorder="1" applyAlignment="1" applyProtection="1">
      <alignment horizontal="center"/>
      <protection locked="0"/>
    </xf>
    <xf numFmtId="9" fontId="1" fillId="0" borderId="25" xfId="50" applyFont="1" applyFill="1" applyBorder="1" applyAlignment="1" applyProtection="1">
      <alignment horizontal="center"/>
      <protection locked="0"/>
    </xf>
    <xf numFmtId="39" fontId="1" fillId="0" borderId="25" xfId="0" applyNumberFormat="1" applyFont="1" applyFill="1" applyBorder="1" applyAlignment="1" applyProtection="1">
      <alignment horizontal="center"/>
      <protection/>
    </xf>
    <xf numFmtId="49" fontId="1" fillId="0" borderId="29" xfId="5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/>
    </xf>
    <xf numFmtId="9" fontId="1" fillId="0" borderId="25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9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25" xfId="0" applyNumberFormat="1" applyFont="1" applyFill="1" applyBorder="1" applyAlignment="1" applyProtection="1">
      <alignment horizontal="center"/>
      <protection/>
    </xf>
    <xf numFmtId="0" fontId="1" fillId="0" borderId="38" xfId="0" applyFont="1" applyBorder="1" applyAlignment="1">
      <alignment/>
    </xf>
    <xf numFmtId="4" fontId="1" fillId="0" borderId="25" xfId="0" applyNumberFormat="1" applyFont="1" applyFill="1" applyBorder="1" applyAlignment="1" applyProtection="1">
      <alignment horizontal="center"/>
      <protection locked="0"/>
    </xf>
    <xf numFmtId="0" fontId="1" fillId="39" borderId="25" xfId="0" applyFont="1" applyFill="1" applyBorder="1" applyAlignment="1">
      <alignment/>
    </xf>
    <xf numFmtId="4" fontId="1" fillId="0" borderId="25" xfId="0" applyNumberFormat="1" applyFont="1" applyFill="1" applyBorder="1" applyAlignment="1" applyProtection="1" quotePrefix="1">
      <alignment horizontal="left"/>
      <protection locked="0"/>
    </xf>
    <xf numFmtId="0" fontId="1" fillId="40" borderId="25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4" fontId="1" fillId="0" borderId="38" xfId="0" applyNumberFormat="1" applyFont="1" applyFill="1" applyBorder="1" applyAlignment="1" applyProtection="1">
      <alignment horizontal="center"/>
      <protection/>
    </xf>
    <xf numFmtId="0" fontId="1" fillId="0" borderId="41" xfId="0" applyFont="1" applyBorder="1" applyAlignment="1">
      <alignment/>
    </xf>
    <xf numFmtId="4" fontId="1" fillId="0" borderId="40" xfId="0" applyNumberFormat="1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25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>
      <alignment/>
    </xf>
    <xf numFmtId="0" fontId="2" fillId="0" borderId="25" xfId="0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4" fontId="2" fillId="0" borderId="2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6" borderId="25" xfId="0" applyFont="1" applyFill="1" applyBorder="1" applyAlignment="1">
      <alignment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right"/>
      <protection locked="0"/>
    </xf>
    <xf numFmtId="170" fontId="2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 horizontal="centerContinuous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6" fillId="0" borderId="20" xfId="0" applyFont="1" applyBorder="1" applyAlignment="1" applyProtection="1">
      <alignment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/>
      <protection locked="0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14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5" fillId="0" borderId="26" xfId="0" applyFont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39" fontId="5" fillId="0" borderId="25" xfId="0" applyNumberFormat="1" applyFont="1" applyFill="1" applyBorder="1" applyAlignment="1" applyProtection="1">
      <alignment horizontal="center"/>
      <protection locked="0"/>
    </xf>
    <xf numFmtId="9" fontId="5" fillId="0" borderId="25" xfId="50" applyFont="1" applyFill="1" applyBorder="1" applyAlignment="1" applyProtection="1">
      <alignment horizontal="center"/>
      <protection locked="0"/>
    </xf>
    <xf numFmtId="39" fontId="5" fillId="0" borderId="25" xfId="0" applyNumberFormat="1" applyFont="1" applyFill="1" applyBorder="1" applyAlignment="1" applyProtection="1">
      <alignment horizontal="center"/>
      <protection/>
    </xf>
    <xf numFmtId="49" fontId="5" fillId="0" borderId="29" xfId="50" applyNumberFormat="1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/>
    </xf>
    <xf numFmtId="0" fontId="5" fillId="0" borderId="25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>
      <alignment/>
    </xf>
    <xf numFmtId="9" fontId="5" fillId="0" borderId="25" xfId="0" applyNumberFormat="1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9" fontId="5" fillId="0" borderId="25" xfId="0" applyNumberFormat="1" applyFont="1" applyFill="1" applyBorder="1" applyAlignment="1" applyProtection="1">
      <alignment horizontal="center"/>
      <protection locked="0"/>
    </xf>
    <xf numFmtId="4" fontId="5" fillId="0" borderId="25" xfId="0" applyNumberFormat="1" applyFont="1" applyFill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4" fontId="5" fillId="0" borderId="25" xfId="0" applyNumberFormat="1" applyFont="1" applyFill="1" applyBorder="1" applyAlignment="1" applyProtection="1">
      <alignment horizontal="center"/>
      <protection locked="0"/>
    </xf>
    <xf numFmtId="0" fontId="5" fillId="39" borderId="25" xfId="0" applyFont="1" applyFill="1" applyBorder="1" applyAlignment="1">
      <alignment/>
    </xf>
    <xf numFmtId="4" fontId="5" fillId="0" borderId="25" xfId="0" applyNumberFormat="1" applyFont="1" applyFill="1" applyBorder="1" applyAlignment="1" applyProtection="1" quotePrefix="1">
      <alignment horizontal="left"/>
      <protection locked="0"/>
    </xf>
    <xf numFmtId="0" fontId="5" fillId="40" borderId="25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4" fontId="5" fillId="0" borderId="38" xfId="0" applyNumberFormat="1" applyFont="1" applyFill="1" applyBorder="1" applyAlignment="1" applyProtection="1">
      <alignment horizontal="center"/>
      <protection/>
    </xf>
    <xf numFmtId="0" fontId="5" fillId="0" borderId="41" xfId="0" applyFont="1" applyBorder="1" applyAlignment="1">
      <alignment/>
    </xf>
    <xf numFmtId="4" fontId="5" fillId="0" borderId="40" xfId="0" applyNumberFormat="1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>
      <alignment/>
    </xf>
    <xf numFmtId="0" fontId="36" fillId="0" borderId="25" xfId="0" applyFont="1" applyFill="1" applyBorder="1" applyAlignment="1" applyProtection="1">
      <alignment horizontal="right"/>
      <protection locked="0"/>
    </xf>
    <xf numFmtId="0" fontId="36" fillId="0" borderId="38" xfId="0" applyFont="1" applyFill="1" applyBorder="1" applyAlignment="1" applyProtection="1">
      <alignment horizontal="center"/>
      <protection locked="0"/>
    </xf>
    <xf numFmtId="4" fontId="36" fillId="0" borderId="25" xfId="0" applyNumberFormat="1" applyFont="1" applyFill="1" applyBorder="1" applyAlignment="1" applyProtection="1">
      <alignment horizontal="center"/>
      <protection/>
    </xf>
    <xf numFmtId="0" fontId="36" fillId="0" borderId="25" xfId="0" applyFont="1" applyFill="1" applyBorder="1" applyAlignment="1" applyProtection="1">
      <alignment horizontal="center"/>
      <protection locked="0"/>
    </xf>
    <xf numFmtId="0" fontId="5" fillId="36" borderId="25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0" fillId="0" borderId="22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/>
      <protection locked="0"/>
    </xf>
    <xf numFmtId="0" fontId="30" fillId="0" borderId="20" xfId="0" applyFont="1" applyBorder="1" applyAlignment="1">
      <alignment/>
    </xf>
    <xf numFmtId="0" fontId="30" fillId="0" borderId="23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0" fillId="0" borderId="26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27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27" xfId="0" applyFont="1" applyBorder="1" applyAlignment="1" applyProtection="1">
      <alignment/>
      <protection locked="0"/>
    </xf>
    <xf numFmtId="0" fontId="30" fillId="0" borderId="26" xfId="0" applyFont="1" applyBorder="1" applyAlignment="1">
      <alignment/>
    </xf>
    <xf numFmtId="0" fontId="30" fillId="0" borderId="26" xfId="0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15" xfId="0" applyFont="1" applyBorder="1" applyAlignment="1">
      <alignment/>
    </xf>
    <xf numFmtId="0" fontId="40" fillId="0" borderId="15" xfId="0" applyFont="1" applyBorder="1" applyAlignment="1" applyProtection="1">
      <alignment/>
      <protection locked="0"/>
    </xf>
    <xf numFmtId="0" fontId="40" fillId="0" borderId="16" xfId="0" applyFont="1" applyBorder="1" applyAlignment="1" applyProtection="1">
      <alignment/>
      <protection locked="0"/>
    </xf>
    <xf numFmtId="0" fontId="40" fillId="0" borderId="22" xfId="0" applyFont="1" applyBorder="1" applyAlignment="1" applyProtection="1">
      <alignment horizontal="left"/>
      <protection locked="0"/>
    </xf>
    <xf numFmtId="0" fontId="40" fillId="0" borderId="20" xfId="0" applyFont="1" applyBorder="1" applyAlignment="1" applyProtection="1">
      <alignment/>
      <protection locked="0"/>
    </xf>
    <xf numFmtId="0" fontId="40" fillId="0" borderId="23" xfId="0" applyFont="1" applyBorder="1" applyAlignment="1" applyProtection="1">
      <alignment/>
      <protection locked="0"/>
    </xf>
    <xf numFmtId="0" fontId="40" fillId="0" borderId="26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27" xfId="0" applyFont="1" applyBorder="1" applyAlignment="1" applyProtection="1">
      <alignment/>
      <protection locked="0"/>
    </xf>
    <xf numFmtId="0" fontId="40" fillId="0" borderId="28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fill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fill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27" xfId="0" applyFont="1" applyBorder="1" applyAlignment="1">
      <alignment/>
    </xf>
    <xf numFmtId="0" fontId="5" fillId="0" borderId="26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41" xfId="0" applyFont="1" applyBorder="1" applyAlignment="1" applyProtection="1">
      <alignment horizontal="left"/>
      <protection/>
    </xf>
    <xf numFmtId="2" fontId="40" fillId="0" borderId="20" xfId="0" applyNumberFormat="1" applyFont="1" applyBorder="1" applyAlignment="1" applyProtection="1">
      <alignment/>
      <protection locked="0"/>
    </xf>
    <xf numFmtId="2" fontId="40" fillId="0" borderId="23" xfId="0" applyNumberFormat="1" applyFont="1" applyBorder="1" applyAlignment="1" applyProtection="1">
      <alignment horizontal="left"/>
      <protection locked="0"/>
    </xf>
    <xf numFmtId="2" fontId="40" fillId="0" borderId="0" xfId="0" applyNumberFormat="1" applyFont="1" applyBorder="1" applyAlignment="1" applyProtection="1">
      <alignment horizontal="left"/>
      <protection locked="0"/>
    </xf>
    <xf numFmtId="4" fontId="40" fillId="0" borderId="0" xfId="0" applyNumberFormat="1" applyFont="1" applyBorder="1" applyAlignment="1" applyProtection="1">
      <alignment horizontal="left"/>
      <protection locked="0"/>
    </xf>
    <xf numFmtId="4" fontId="40" fillId="0" borderId="40" xfId="0" applyNumberFormat="1" applyFont="1" applyBorder="1" applyAlignment="1" applyProtection="1">
      <alignment/>
      <protection locked="0"/>
    </xf>
    <xf numFmtId="2" fontId="40" fillId="0" borderId="0" xfId="0" applyNumberFormat="1" applyFont="1" applyBorder="1" applyAlignment="1" applyProtection="1">
      <alignment/>
      <protection locked="0"/>
    </xf>
    <xf numFmtId="2" fontId="40" fillId="0" borderId="27" xfId="0" applyNumberFormat="1" applyFont="1" applyBorder="1" applyAlignment="1" applyProtection="1">
      <alignment horizontal="left"/>
      <protection locked="0"/>
    </xf>
    <xf numFmtId="4" fontId="30" fillId="0" borderId="40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/>
    </xf>
    <xf numFmtId="2" fontId="5" fillId="0" borderId="20" xfId="0" applyNumberFormat="1" applyFont="1" applyBorder="1" applyAlignment="1" applyProtection="1">
      <alignment horizontal="left"/>
      <protection/>
    </xf>
    <xf numFmtId="4" fontId="5" fillId="0" borderId="30" xfId="0" applyNumberFormat="1" applyFont="1" applyBorder="1" applyAlignment="1" applyProtection="1">
      <alignment horizontal="left"/>
      <protection/>
    </xf>
    <xf numFmtId="4" fontId="5" fillId="0" borderId="25" xfId="0" applyNumberFormat="1" applyFont="1" applyBorder="1" applyAlignment="1" applyProtection="1">
      <alignment/>
      <protection/>
    </xf>
    <xf numFmtId="0" fontId="3" fillId="34" borderId="25" xfId="0" applyFont="1" applyFill="1" applyBorder="1" applyAlignment="1">
      <alignment/>
    </xf>
    <xf numFmtId="0" fontId="40" fillId="0" borderId="22" xfId="0" applyFont="1" applyBorder="1" applyAlignment="1" applyProtection="1">
      <alignment/>
      <protection locked="0"/>
    </xf>
    <xf numFmtId="2" fontId="5" fillId="0" borderId="20" xfId="0" applyNumberFormat="1" applyFont="1" applyBorder="1" applyAlignment="1">
      <alignment/>
    </xf>
    <xf numFmtId="2" fontId="5" fillId="0" borderId="23" xfId="0" applyNumberFormat="1" applyFont="1" applyBorder="1" applyAlignment="1" applyProtection="1">
      <alignment horizontal="left"/>
      <protection/>
    </xf>
    <xf numFmtId="4" fontId="40" fillId="0" borderId="20" xfId="0" applyNumberFormat="1" applyFont="1" applyBorder="1" applyAlignment="1" applyProtection="1">
      <alignment horizontal="left"/>
      <protection locked="0"/>
    </xf>
    <xf numFmtId="4" fontId="40" fillId="0" borderId="20" xfId="0" applyNumberFormat="1" applyFont="1" applyBorder="1" applyAlignment="1" applyProtection="1">
      <alignment horizontal="fill"/>
      <protection locked="0"/>
    </xf>
    <xf numFmtId="4" fontId="40" fillId="0" borderId="23" xfId="0" applyNumberFormat="1" applyFont="1" applyBorder="1" applyAlignment="1" applyProtection="1">
      <alignment horizontal="fill"/>
      <protection locked="0"/>
    </xf>
    <xf numFmtId="0" fontId="40" fillId="0" borderId="26" xfId="0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2" fontId="5" fillId="0" borderId="27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 horizontal="left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27" xfId="0" applyNumberFormat="1" applyFont="1" applyBorder="1" applyAlignment="1" applyProtection="1">
      <alignment/>
      <protection locked="0"/>
    </xf>
    <xf numFmtId="0" fontId="40" fillId="0" borderId="28" xfId="0" applyFont="1" applyBorder="1" applyAlignment="1" applyProtection="1">
      <alignment/>
      <protection locked="0"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 applyProtection="1">
      <alignment horizontal="left"/>
      <protection/>
    </xf>
    <xf numFmtId="0" fontId="3" fillId="0" borderId="38" xfId="0" applyFont="1" applyBorder="1" applyAlignment="1">
      <alignment/>
    </xf>
    <xf numFmtId="0" fontId="40" fillId="0" borderId="25" xfId="0" applyFont="1" applyBorder="1" applyAlignment="1" applyProtection="1">
      <alignment horizontal="left"/>
      <protection locked="0"/>
    </xf>
    <xf numFmtId="2" fontId="40" fillId="0" borderId="25" xfId="0" applyNumberFormat="1" applyFont="1" applyBorder="1" applyAlignment="1" applyProtection="1">
      <alignment/>
      <protection locked="0"/>
    </xf>
    <xf numFmtId="2" fontId="40" fillId="0" borderId="25" xfId="0" applyNumberFormat="1" applyFont="1" applyBorder="1" applyAlignment="1" applyProtection="1">
      <alignment horizontal="left"/>
      <protection locked="0"/>
    </xf>
    <xf numFmtId="4" fontId="40" fillId="0" borderId="25" xfId="0" applyNumberFormat="1" applyFont="1" applyBorder="1" applyAlignment="1" applyProtection="1">
      <alignment horizontal="left"/>
      <protection locked="0"/>
    </xf>
    <xf numFmtId="4" fontId="40" fillId="0" borderId="25" xfId="0" applyNumberFormat="1" applyFont="1" applyBorder="1" applyAlignment="1" applyProtection="1">
      <alignment/>
      <protection locked="0"/>
    </xf>
    <xf numFmtId="0" fontId="3" fillId="0" borderId="25" xfId="0" applyFont="1" applyFill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 applyProtection="1">
      <alignment horizontal="left"/>
      <protection/>
    </xf>
    <xf numFmtId="4" fontId="5" fillId="0" borderId="25" xfId="0" applyNumberFormat="1" applyFont="1" applyBorder="1" applyAlignment="1" applyProtection="1">
      <alignment horizontal="left"/>
      <protection/>
    </xf>
    <xf numFmtId="4" fontId="5" fillId="0" borderId="25" xfId="0" applyNumberFormat="1" applyFont="1" applyBorder="1" applyAlignment="1" applyProtection="1">
      <alignment horizontal="fill"/>
      <protection/>
    </xf>
    <xf numFmtId="0" fontId="40" fillId="0" borderId="29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/>
    </xf>
    <xf numFmtId="0" fontId="3" fillId="38" borderId="25" xfId="0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0" fontId="42" fillId="0" borderId="22" xfId="0" applyFont="1" applyBorder="1" applyAlignment="1" applyProtection="1">
      <alignment horizontal="left"/>
      <protection locked="0"/>
    </xf>
    <xf numFmtId="0" fontId="43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2" fillId="0" borderId="26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42" fillId="0" borderId="27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27" xfId="0" applyFont="1" applyBorder="1" applyAlignment="1" applyProtection="1">
      <alignment/>
      <protection locked="0"/>
    </xf>
    <xf numFmtId="0" fontId="42" fillId="0" borderId="26" xfId="0" applyFont="1" applyBorder="1" applyAlignment="1">
      <alignment/>
    </xf>
    <xf numFmtId="0" fontId="42" fillId="0" borderId="26" xfId="0" applyFont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42" fillId="0" borderId="28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5" xfId="0" applyFont="1" applyBorder="1" applyAlignment="1" applyProtection="1">
      <alignment/>
      <protection locked="0"/>
    </xf>
    <xf numFmtId="0" fontId="42" fillId="0" borderId="16" xfId="0" applyFont="1" applyBorder="1" applyAlignment="1" applyProtection="1">
      <alignment/>
      <protection locked="0"/>
    </xf>
    <xf numFmtId="0" fontId="42" fillId="0" borderId="20" xfId="0" applyFont="1" applyBorder="1" applyAlignment="1" applyProtection="1">
      <alignment/>
      <protection locked="0"/>
    </xf>
    <xf numFmtId="0" fontId="42" fillId="0" borderId="23" xfId="0" applyFont="1" applyBorder="1" applyAlignment="1" applyProtection="1">
      <alignment/>
      <protection locked="0"/>
    </xf>
    <xf numFmtId="0" fontId="42" fillId="0" borderId="28" xfId="0" applyFont="1" applyBorder="1" applyAlignment="1" applyProtection="1">
      <alignment horizontal="left"/>
      <protection locked="0"/>
    </xf>
    <xf numFmtId="0" fontId="42" fillId="0" borderId="22" xfId="0" applyFont="1" applyBorder="1" applyAlignment="1" applyProtection="1">
      <alignment horizontal="left"/>
      <protection/>
    </xf>
    <xf numFmtId="0" fontId="42" fillId="0" borderId="20" xfId="0" applyFont="1" applyBorder="1" applyAlignment="1" applyProtection="1">
      <alignment horizontal="left"/>
      <protection/>
    </xf>
    <xf numFmtId="0" fontId="42" fillId="0" borderId="20" xfId="0" applyFont="1" applyBorder="1" applyAlignment="1" applyProtection="1">
      <alignment horizontal="fill"/>
      <protection/>
    </xf>
    <xf numFmtId="0" fontId="42" fillId="0" borderId="23" xfId="0" applyFont="1" applyBorder="1" applyAlignment="1" applyProtection="1">
      <alignment horizontal="left"/>
      <protection/>
    </xf>
    <xf numFmtId="0" fontId="42" fillId="0" borderId="38" xfId="0" applyFont="1" applyBorder="1" applyAlignment="1" applyProtection="1">
      <alignment horizontal="left"/>
      <protection/>
    </xf>
    <xf numFmtId="0" fontId="42" fillId="0" borderId="23" xfId="0" applyFont="1" applyBorder="1" applyAlignment="1" applyProtection="1">
      <alignment horizontal="fill"/>
      <protection/>
    </xf>
    <xf numFmtId="0" fontId="42" fillId="0" borderId="26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27" xfId="0" applyFont="1" applyBorder="1" applyAlignment="1" applyProtection="1">
      <alignment horizontal="left"/>
      <protection/>
    </xf>
    <xf numFmtId="0" fontId="42" fillId="0" borderId="40" xfId="0" applyFont="1" applyBorder="1" applyAlignment="1" applyProtection="1">
      <alignment horizontal="left"/>
      <protection/>
    </xf>
    <xf numFmtId="0" fontId="42" fillId="0" borderId="26" xfId="0" applyFont="1" applyBorder="1" applyAlignment="1" applyProtection="1">
      <alignment horizontal="center"/>
      <protection/>
    </xf>
    <xf numFmtId="0" fontId="42" fillId="0" borderId="0" xfId="0" applyFont="1" applyBorder="1" applyAlignment="1">
      <alignment horizontal="center"/>
    </xf>
    <xf numFmtId="0" fontId="42" fillId="0" borderId="27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28" xfId="0" applyFont="1" applyBorder="1" applyAlignment="1" applyProtection="1">
      <alignment horizontal="left"/>
      <protection/>
    </xf>
    <xf numFmtId="0" fontId="42" fillId="0" borderId="15" xfId="0" applyFont="1" applyBorder="1" applyAlignment="1" applyProtection="1">
      <alignment horizontal="left"/>
      <protection/>
    </xf>
    <xf numFmtId="0" fontId="42" fillId="0" borderId="16" xfId="0" applyFont="1" applyBorder="1" applyAlignment="1" applyProtection="1">
      <alignment horizontal="left"/>
      <protection/>
    </xf>
    <xf numFmtId="0" fontId="42" fillId="0" borderId="20" xfId="0" applyFont="1" applyBorder="1" applyAlignment="1">
      <alignment/>
    </xf>
    <xf numFmtId="2" fontId="42" fillId="0" borderId="20" xfId="0" applyNumberFormat="1" applyFont="1" applyBorder="1" applyAlignment="1" applyProtection="1">
      <alignment/>
      <protection locked="0"/>
    </xf>
    <xf numFmtId="2" fontId="42" fillId="0" borderId="20" xfId="0" applyNumberFormat="1" applyFont="1" applyBorder="1" applyAlignment="1" applyProtection="1">
      <alignment horizontal="left"/>
      <protection locked="0"/>
    </xf>
    <xf numFmtId="4" fontId="42" fillId="0" borderId="23" xfId="0" applyNumberFormat="1" applyFont="1" applyBorder="1" applyAlignment="1" applyProtection="1">
      <alignment horizontal="left"/>
      <protection locked="0"/>
    </xf>
    <xf numFmtId="4" fontId="42" fillId="0" borderId="27" xfId="0" applyNumberFormat="1" applyFont="1" applyBorder="1" applyAlignment="1" applyProtection="1">
      <alignment/>
      <protection locked="0"/>
    </xf>
    <xf numFmtId="4" fontId="42" fillId="0" borderId="0" xfId="0" applyNumberFormat="1" applyFont="1" applyBorder="1" applyAlignment="1" applyProtection="1">
      <alignment horizontal="left"/>
      <protection locked="0"/>
    </xf>
    <xf numFmtId="4" fontId="42" fillId="0" borderId="40" xfId="0" applyNumberFormat="1" applyFont="1" applyBorder="1" applyAlignment="1" applyProtection="1">
      <alignment/>
      <protection locked="0"/>
    </xf>
    <xf numFmtId="2" fontId="42" fillId="0" borderId="0" xfId="0" applyNumberFormat="1" applyFont="1" applyBorder="1" applyAlignment="1" applyProtection="1">
      <alignment/>
      <protection locked="0"/>
    </xf>
    <xf numFmtId="2" fontId="42" fillId="0" borderId="0" xfId="0" applyNumberFormat="1" applyFont="1" applyBorder="1" applyAlignment="1" applyProtection="1">
      <alignment horizontal="left"/>
      <protection locked="0"/>
    </xf>
    <xf numFmtId="4" fontId="42" fillId="0" borderId="27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2" fontId="43" fillId="0" borderId="0" xfId="0" applyNumberFormat="1" applyFont="1" applyBorder="1" applyAlignment="1" applyProtection="1">
      <alignment/>
      <protection locked="0"/>
    </xf>
    <xf numFmtId="2" fontId="43" fillId="0" borderId="0" xfId="0" applyNumberFormat="1" applyFont="1" applyBorder="1" applyAlignment="1" applyProtection="1">
      <alignment horizontal="left"/>
      <protection locked="0"/>
    </xf>
    <xf numFmtId="4" fontId="43" fillId="0" borderId="27" xfId="0" applyNumberFormat="1" applyFont="1" applyBorder="1" applyAlignment="1" applyProtection="1">
      <alignment horizontal="left"/>
      <protection locked="0"/>
    </xf>
    <xf numFmtId="4" fontId="43" fillId="0" borderId="27" xfId="0" applyNumberFormat="1" applyFont="1" applyBorder="1" applyAlignment="1" applyProtection="1">
      <alignment/>
      <protection locked="0"/>
    </xf>
    <xf numFmtId="4" fontId="43" fillId="0" borderId="0" xfId="0" applyNumberFormat="1" applyFont="1" applyBorder="1" applyAlignment="1" applyProtection="1">
      <alignment horizontal="left"/>
      <protection locked="0"/>
    </xf>
    <xf numFmtId="4" fontId="43" fillId="0" borderId="40" xfId="0" applyNumberFormat="1" applyFont="1" applyBorder="1" applyAlignment="1" applyProtection="1">
      <alignment/>
      <protection locked="0"/>
    </xf>
    <xf numFmtId="0" fontId="45" fillId="0" borderId="26" xfId="0" applyFont="1" applyBorder="1" applyAlignment="1">
      <alignment/>
    </xf>
    <xf numFmtId="0" fontId="43" fillId="0" borderId="0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left"/>
      <protection/>
    </xf>
    <xf numFmtId="0" fontId="43" fillId="0" borderId="15" xfId="0" applyFont="1" applyBorder="1" applyAlignment="1" applyProtection="1">
      <alignment/>
      <protection locked="0"/>
    </xf>
    <xf numFmtId="2" fontId="43" fillId="0" borderId="15" xfId="0" applyNumberFormat="1" applyFont="1" applyBorder="1" applyAlignment="1" applyProtection="1">
      <alignment/>
      <protection locked="0"/>
    </xf>
    <xf numFmtId="2" fontId="43" fillId="0" borderId="15" xfId="0" applyNumberFormat="1" applyFont="1" applyBorder="1" applyAlignment="1" applyProtection="1">
      <alignment horizontal="left"/>
      <protection locked="0"/>
    </xf>
    <xf numFmtId="4" fontId="43" fillId="0" borderId="16" xfId="0" applyNumberFormat="1" applyFont="1" applyBorder="1" applyAlignment="1" applyProtection="1">
      <alignment horizontal="left"/>
      <protection locked="0"/>
    </xf>
    <xf numFmtId="0" fontId="4" fillId="0" borderId="41" xfId="0" applyFont="1" applyBorder="1" applyAlignment="1">
      <alignment/>
    </xf>
    <xf numFmtId="0" fontId="43" fillId="0" borderId="2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27" xfId="0" applyNumberFormat="1" applyFont="1" applyBorder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left"/>
      <protection/>
    </xf>
    <xf numFmtId="4" fontId="1" fillId="0" borderId="15" xfId="0" applyNumberFormat="1" applyFont="1" applyBorder="1" applyAlignment="1" applyProtection="1">
      <alignment horizontal="left"/>
      <protection/>
    </xf>
    <xf numFmtId="4" fontId="1" fillId="0" borderId="25" xfId="0" applyNumberFormat="1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 horizontal="left"/>
      <protection/>
    </xf>
    <xf numFmtId="0" fontId="4" fillId="39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1" fillId="0" borderId="30" xfId="0" applyNumberFormat="1" applyFont="1" applyBorder="1" applyAlignment="1" applyProtection="1">
      <alignment horizontal="left"/>
      <protection/>
    </xf>
    <xf numFmtId="2" fontId="1" fillId="0" borderId="25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5" xfId="0" applyFont="1" applyFill="1" applyBorder="1" applyAlignment="1">
      <alignment/>
    </xf>
    <xf numFmtId="4" fontId="43" fillId="0" borderId="25" xfId="0" applyNumberFormat="1" applyFont="1" applyBorder="1" applyAlignment="1" applyProtection="1">
      <alignment/>
      <protection locked="0"/>
    </xf>
    <xf numFmtId="2" fontId="43" fillId="0" borderId="25" xfId="0" applyNumberFormat="1" applyFont="1" applyBorder="1" applyAlignment="1" applyProtection="1">
      <alignment/>
      <protection locked="0"/>
    </xf>
    <xf numFmtId="2" fontId="1" fillId="0" borderId="31" xfId="0" applyNumberFormat="1" applyFont="1" applyBorder="1" applyAlignment="1" applyProtection="1">
      <alignment horizontal="left"/>
      <protection/>
    </xf>
    <xf numFmtId="2" fontId="1" fillId="0" borderId="25" xfId="0" applyNumberFormat="1" applyFont="1" applyBorder="1" applyAlignment="1" applyProtection="1">
      <alignment horizontal="left"/>
      <protection/>
    </xf>
    <xf numFmtId="4" fontId="1" fillId="0" borderId="25" xfId="0" applyNumberFormat="1" applyFont="1" applyBorder="1" applyAlignment="1" applyProtection="1">
      <alignment horizontal="left"/>
      <protection/>
    </xf>
    <xf numFmtId="4" fontId="1" fillId="0" borderId="25" xfId="0" applyNumberFormat="1" applyFont="1" applyBorder="1" applyAlignment="1" applyProtection="1">
      <alignment horizontal="fill"/>
      <protection/>
    </xf>
    <xf numFmtId="2" fontId="1" fillId="0" borderId="23" xfId="0" applyNumberFormat="1" applyFont="1" applyBorder="1" applyAlignment="1" applyProtection="1">
      <alignment horizontal="left"/>
      <protection/>
    </xf>
    <xf numFmtId="2" fontId="1" fillId="0" borderId="38" xfId="0" applyNumberFormat="1" applyFont="1" applyBorder="1" applyAlignment="1" applyProtection="1">
      <alignment horizontal="left"/>
      <protection/>
    </xf>
    <xf numFmtId="4" fontId="1" fillId="0" borderId="38" xfId="0" applyNumberFormat="1" applyFont="1" applyBorder="1" applyAlignment="1" applyProtection="1">
      <alignment horizontal="left"/>
      <protection/>
    </xf>
    <xf numFmtId="4" fontId="43" fillId="0" borderId="38" xfId="0" applyNumberFormat="1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/>
      <protection/>
    </xf>
    <xf numFmtId="0" fontId="4" fillId="38" borderId="38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2" fillId="0" borderId="23" xfId="0" applyFont="1" applyBorder="1" applyAlignment="1">
      <alignment/>
    </xf>
    <xf numFmtId="0" fontId="44" fillId="0" borderId="40" xfId="0" applyFont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fill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3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 applyProtection="1">
      <alignment horizontal="left"/>
      <protection/>
    </xf>
    <xf numFmtId="0" fontId="1" fillId="0" borderId="41" xfId="0" applyFont="1" applyBorder="1" applyAlignment="1" applyProtection="1">
      <alignment horizontal="left"/>
      <protection/>
    </xf>
    <xf numFmtId="2" fontId="42" fillId="0" borderId="23" xfId="0" applyNumberFormat="1" applyFont="1" applyBorder="1" applyAlignment="1" applyProtection="1">
      <alignment horizontal="left"/>
      <protection locked="0"/>
    </xf>
    <xf numFmtId="2" fontId="42" fillId="0" borderId="27" xfId="0" applyNumberFormat="1" applyFont="1" applyBorder="1" applyAlignment="1" applyProtection="1">
      <alignment horizontal="left"/>
      <protection locked="0"/>
    </xf>
    <xf numFmtId="0" fontId="42" fillId="0" borderId="22" xfId="0" applyFont="1" applyBorder="1" applyAlignment="1" applyProtection="1">
      <alignment/>
      <protection locked="0"/>
    </xf>
    <xf numFmtId="2" fontId="42" fillId="0" borderId="20" xfId="0" applyNumberFormat="1" applyFont="1" applyBorder="1" applyAlignment="1">
      <alignment/>
    </xf>
    <xf numFmtId="2" fontId="42" fillId="0" borderId="23" xfId="0" applyNumberFormat="1" applyFont="1" applyBorder="1" applyAlignment="1" applyProtection="1">
      <alignment horizontal="left"/>
      <protection/>
    </xf>
    <xf numFmtId="2" fontId="42" fillId="0" borderId="20" xfId="0" applyNumberFormat="1" applyFont="1" applyBorder="1" applyAlignment="1" applyProtection="1">
      <alignment horizontal="left"/>
      <protection/>
    </xf>
    <xf numFmtId="4" fontId="42" fillId="0" borderId="30" xfId="0" applyNumberFormat="1" applyFont="1" applyBorder="1" applyAlignment="1" applyProtection="1">
      <alignment horizontal="left"/>
      <protection/>
    </xf>
    <xf numFmtId="4" fontId="42" fillId="0" borderId="25" xfId="0" applyNumberFormat="1" applyFont="1" applyBorder="1" applyAlignment="1" applyProtection="1">
      <alignment/>
      <protection/>
    </xf>
    <xf numFmtId="0" fontId="4" fillId="34" borderId="25" xfId="0" applyFont="1" applyFill="1" applyBorder="1" applyAlignment="1">
      <alignment/>
    </xf>
    <xf numFmtId="4" fontId="42" fillId="0" borderId="20" xfId="0" applyNumberFormat="1" applyFont="1" applyBorder="1" applyAlignment="1" applyProtection="1">
      <alignment horizontal="left"/>
      <protection locked="0"/>
    </xf>
    <xf numFmtId="4" fontId="42" fillId="0" borderId="20" xfId="0" applyNumberFormat="1" applyFont="1" applyBorder="1" applyAlignment="1" applyProtection="1">
      <alignment horizontal="fill"/>
      <protection locked="0"/>
    </xf>
    <xf numFmtId="4" fontId="42" fillId="0" borderId="23" xfId="0" applyNumberFormat="1" applyFont="1" applyBorder="1" applyAlignment="1" applyProtection="1">
      <alignment horizontal="fill"/>
      <protection locked="0"/>
    </xf>
    <xf numFmtId="2" fontId="42" fillId="0" borderId="0" xfId="0" applyNumberFormat="1" applyFont="1" applyBorder="1" applyAlignment="1">
      <alignment/>
    </xf>
    <xf numFmtId="2" fontId="42" fillId="0" borderId="27" xfId="0" applyNumberFormat="1" applyFont="1" applyBorder="1" applyAlignment="1" applyProtection="1">
      <alignment horizontal="left"/>
      <protection/>
    </xf>
    <xf numFmtId="2" fontId="42" fillId="0" borderId="0" xfId="0" applyNumberFormat="1" applyFont="1" applyBorder="1" applyAlignment="1" applyProtection="1">
      <alignment horizontal="left"/>
      <protection/>
    </xf>
    <xf numFmtId="4" fontId="42" fillId="0" borderId="0" xfId="0" applyNumberFormat="1" applyFont="1" applyBorder="1" applyAlignment="1" applyProtection="1">
      <alignment/>
      <protection locked="0"/>
    </xf>
    <xf numFmtId="0" fontId="46" fillId="0" borderId="26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7" xfId="0" applyFont="1" applyBorder="1" applyAlignment="1">
      <alignment/>
    </xf>
    <xf numFmtId="2" fontId="42" fillId="0" borderId="30" xfId="0" applyNumberFormat="1" applyFont="1" applyBorder="1" applyAlignment="1" applyProtection="1">
      <alignment horizontal="left"/>
      <protection/>
    </xf>
    <xf numFmtId="2" fontId="42" fillId="0" borderId="25" xfId="0" applyNumberFormat="1" applyFont="1" applyBorder="1" applyAlignment="1">
      <alignment/>
    </xf>
    <xf numFmtId="4" fontId="42" fillId="0" borderId="25" xfId="0" applyNumberFormat="1" applyFont="1" applyBorder="1" applyAlignment="1" applyProtection="1">
      <alignment/>
      <protection locked="0"/>
    </xf>
    <xf numFmtId="2" fontId="42" fillId="0" borderId="25" xfId="0" applyNumberFormat="1" applyFont="1" applyBorder="1" applyAlignment="1" applyProtection="1">
      <alignment/>
      <protection locked="0"/>
    </xf>
    <xf numFmtId="0" fontId="4" fillId="35" borderId="25" xfId="0" applyFont="1" applyFill="1" applyBorder="1" applyAlignment="1">
      <alignment/>
    </xf>
    <xf numFmtId="2" fontId="42" fillId="0" borderId="31" xfId="0" applyNumberFormat="1" applyFont="1" applyBorder="1" applyAlignment="1" applyProtection="1">
      <alignment horizontal="left"/>
      <protection/>
    </xf>
    <xf numFmtId="2" fontId="42" fillId="0" borderId="25" xfId="0" applyNumberFormat="1" applyFont="1" applyBorder="1" applyAlignment="1" applyProtection="1">
      <alignment horizontal="left"/>
      <protection/>
    </xf>
    <xf numFmtId="4" fontId="42" fillId="0" borderId="25" xfId="0" applyNumberFormat="1" applyFont="1" applyBorder="1" applyAlignment="1" applyProtection="1">
      <alignment horizontal="left"/>
      <protection/>
    </xf>
    <xf numFmtId="4" fontId="42" fillId="0" borderId="25" xfId="0" applyNumberFormat="1" applyFont="1" applyBorder="1" applyAlignment="1" applyProtection="1">
      <alignment horizontal="fill"/>
      <protection/>
    </xf>
    <xf numFmtId="0" fontId="42" fillId="0" borderId="25" xfId="0" applyFont="1" applyBorder="1" applyAlignment="1" applyProtection="1">
      <alignment horizontal="right"/>
      <protection/>
    </xf>
    <xf numFmtId="0" fontId="4" fillId="38" borderId="25" xfId="0" applyFont="1" applyFill="1" applyBorder="1" applyAlignment="1">
      <alignment/>
    </xf>
    <xf numFmtId="0" fontId="46" fillId="0" borderId="28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2" fillId="0" borderId="29" xfId="0" applyFont="1" applyBorder="1" applyAlignment="1" applyProtection="1">
      <alignment horizontal="left"/>
      <protection locked="0"/>
    </xf>
    <xf numFmtId="4" fontId="42" fillId="0" borderId="25" xfId="0" applyNumberFormat="1" applyFont="1" applyBorder="1" applyAlignment="1">
      <alignment/>
    </xf>
    <xf numFmtId="0" fontId="42" fillId="0" borderId="25" xfId="0" applyFont="1" applyBorder="1" applyAlignment="1" applyProtection="1">
      <alignment horizontal="left"/>
      <protection/>
    </xf>
    <xf numFmtId="0" fontId="47" fillId="0" borderId="0" xfId="0" applyFont="1" applyAlignment="1">
      <alignment/>
    </xf>
    <xf numFmtId="0" fontId="51" fillId="0" borderId="0" xfId="36" applyFont="1" applyAlignment="1" applyProtection="1">
      <alignment/>
      <protection/>
    </xf>
    <xf numFmtId="0" fontId="52" fillId="0" borderId="0" xfId="0" applyFont="1" applyAlignment="1">
      <alignment/>
    </xf>
    <xf numFmtId="0" fontId="0" fillId="0" borderId="25" xfId="0" applyFill="1" applyBorder="1" applyAlignment="1" applyProtection="1">
      <alignment/>
      <protection locked="0"/>
    </xf>
    <xf numFmtId="0" fontId="0" fillId="0" borderId="25" xfId="0" applyFill="1" applyBorder="1" applyAlignment="1">
      <alignment/>
    </xf>
    <xf numFmtId="0" fontId="0" fillId="0" borderId="29" xfId="0" applyFill="1" applyBorder="1" applyAlignment="1" applyProtection="1">
      <alignment horizontal="left"/>
      <protection locked="0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left"/>
      <protection locked="0"/>
    </xf>
    <xf numFmtId="0" fontId="27" fillId="0" borderId="29" xfId="0" applyFont="1" applyBorder="1" applyAlignment="1" applyProtection="1">
      <alignment/>
      <protection locked="0"/>
    </xf>
    <xf numFmtId="0" fontId="27" fillId="0" borderId="30" xfId="0" applyFont="1" applyBorder="1" applyAlignment="1" applyProtection="1">
      <alignment/>
      <protection locked="0"/>
    </xf>
    <xf numFmtId="0" fontId="27" fillId="0" borderId="31" xfId="0" applyFont="1" applyBorder="1" applyAlignment="1" applyProtection="1">
      <alignment/>
      <protection locked="0"/>
    </xf>
    <xf numFmtId="0" fontId="17" fillId="33" borderId="25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27" fillId="0" borderId="26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27" xfId="0" applyFont="1" applyFill="1" applyBorder="1" applyAlignment="1" applyProtection="1">
      <alignment/>
      <protection locked="0"/>
    </xf>
    <xf numFmtId="0" fontId="17" fillId="0" borderId="43" xfId="0" applyFont="1" applyFill="1" applyBorder="1" applyAlignment="1" applyProtection="1">
      <alignment horizontal="center"/>
      <protection locked="0"/>
    </xf>
    <xf numFmtId="0" fontId="17" fillId="0" borderId="31" xfId="0" applyFont="1" applyFill="1" applyBorder="1" applyAlignment="1" applyProtection="1">
      <alignment horizontal="center"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30" xfId="0" applyFont="1" applyFill="1" applyBorder="1" applyAlignment="1" applyProtection="1">
      <alignment/>
      <protection locked="0"/>
    </xf>
    <xf numFmtId="0" fontId="17" fillId="0" borderId="31" xfId="0" applyFont="1" applyFill="1" applyBorder="1" applyAlignment="1" applyProtection="1">
      <alignment/>
      <protection locked="0"/>
    </xf>
    <xf numFmtId="0" fontId="27" fillId="0" borderId="29" xfId="0" applyFont="1" applyFill="1" applyBorder="1" applyAlignment="1" applyProtection="1">
      <alignment/>
      <protection locked="0"/>
    </xf>
    <xf numFmtId="0" fontId="27" fillId="0" borderId="30" xfId="0" applyFont="1" applyFill="1" applyBorder="1" applyAlignment="1" applyProtection="1">
      <alignment/>
      <protection locked="0"/>
    </xf>
    <xf numFmtId="0" fontId="27" fillId="0" borderId="31" xfId="0" applyFont="1" applyFill="1" applyBorder="1" applyAlignment="1" applyProtection="1">
      <alignment/>
      <protection locked="0"/>
    </xf>
    <xf numFmtId="0" fontId="27" fillId="0" borderId="26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 horizontal="left"/>
      <protection locked="0"/>
    </xf>
    <xf numFmtId="0" fontId="27" fillId="0" borderId="28" xfId="0" applyFont="1" applyFill="1" applyBorder="1" applyAlignment="1" applyProtection="1">
      <alignment horizontal="left"/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 shrinkToFit="1"/>
      <protection locked="0"/>
    </xf>
    <xf numFmtId="0" fontId="0" fillId="0" borderId="30" xfId="0" applyFill="1" applyBorder="1" applyAlignment="1">
      <alignment horizontal="left" shrinkToFit="1"/>
    </xf>
    <xf numFmtId="0" fontId="0" fillId="0" borderId="31" xfId="0" applyFill="1" applyBorder="1" applyAlignment="1">
      <alignment horizontal="left" shrinkToFit="1"/>
    </xf>
    <xf numFmtId="0" fontId="17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30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23" xfId="0" applyFont="1" applyBorder="1" applyAlignment="1">
      <alignment horizontal="justify" vertical="justify"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7" fillId="0" borderId="29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28" fillId="0" borderId="29" xfId="0" applyFont="1" applyFill="1" applyBorder="1" applyAlignment="1" applyProtection="1">
      <alignment/>
      <protection locked="0"/>
    </xf>
    <xf numFmtId="0" fontId="28" fillId="0" borderId="30" xfId="0" applyFont="1" applyFill="1" applyBorder="1" applyAlignment="1" applyProtection="1">
      <alignment/>
      <protection locked="0"/>
    </xf>
    <xf numFmtId="0" fontId="28" fillId="0" borderId="31" xfId="0" applyFont="1" applyFill="1" applyBorder="1" applyAlignment="1" applyProtection="1">
      <alignment/>
      <protection locked="0"/>
    </xf>
    <xf numFmtId="0" fontId="28" fillId="0" borderId="25" xfId="0" applyFont="1" applyFill="1" applyBorder="1" applyAlignment="1" applyProtection="1">
      <alignment/>
      <protection locked="0"/>
    </xf>
    <xf numFmtId="0" fontId="28" fillId="0" borderId="25" xfId="0" applyFont="1" applyFill="1" applyBorder="1" applyAlignment="1">
      <alignment/>
    </xf>
    <xf numFmtId="0" fontId="29" fillId="0" borderId="29" xfId="0" applyFont="1" applyFill="1" applyBorder="1" applyAlignment="1" applyProtection="1">
      <alignment horizontal="left"/>
      <protection locked="0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29" xfId="0" applyFont="1" applyFill="1" applyBorder="1" applyAlignment="1" applyProtection="1">
      <alignment shrinkToFit="1"/>
      <protection locked="0"/>
    </xf>
    <xf numFmtId="0" fontId="28" fillId="0" borderId="30" xfId="0" applyFont="1" applyBorder="1" applyAlignment="1">
      <alignment shrinkToFit="1"/>
    </xf>
    <xf numFmtId="0" fontId="28" fillId="0" borderId="31" xfId="0" applyFont="1" applyBorder="1" applyAlignment="1">
      <alignment shrinkToFit="1"/>
    </xf>
    <xf numFmtId="0" fontId="15" fillId="0" borderId="43" xfId="0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0" fontId="27" fillId="0" borderId="29" xfId="0" applyFont="1" applyFill="1" applyBorder="1" applyAlignment="1" applyProtection="1">
      <alignment horizontal="center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7" fillId="0" borderId="32" xfId="0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shrinkToFit="1"/>
      <protection locked="0"/>
    </xf>
    <xf numFmtId="0" fontId="0" fillId="0" borderId="20" xfId="0" applyFont="1" applyFill="1" applyBorder="1" applyAlignment="1" applyProtection="1">
      <alignment shrinkToFit="1"/>
      <protection locked="0"/>
    </xf>
    <xf numFmtId="0" fontId="0" fillId="0" borderId="23" xfId="0" applyFont="1" applyFill="1" applyBorder="1" applyAlignment="1" applyProtection="1">
      <alignment shrinkToFit="1"/>
      <protection locked="0"/>
    </xf>
    <xf numFmtId="0" fontId="14" fillId="0" borderId="43" xfId="0" applyFont="1" applyBorder="1" applyAlignment="1" applyProtection="1">
      <alignment/>
      <protection locked="0"/>
    </xf>
    <xf numFmtId="0" fontId="14" fillId="0" borderId="30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left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justify" vertical="justify" wrapText="1"/>
    </xf>
    <xf numFmtId="0" fontId="1" fillId="0" borderId="20" xfId="0" applyFont="1" applyBorder="1" applyAlignment="1">
      <alignment horizontal="justify" vertical="justify" wrapText="1"/>
    </xf>
    <xf numFmtId="0" fontId="1" fillId="0" borderId="23" xfId="0" applyFont="1" applyBorder="1" applyAlignment="1">
      <alignment horizontal="justify" vertical="justify" wrapText="1"/>
    </xf>
    <xf numFmtId="0" fontId="1" fillId="0" borderId="2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>
      <alignment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>
      <alignment horizontal="left"/>
    </xf>
    <xf numFmtId="0" fontId="36" fillId="0" borderId="29" xfId="0" applyFont="1" applyBorder="1" applyAlignment="1" applyProtection="1">
      <alignment/>
      <protection locked="0"/>
    </xf>
    <xf numFmtId="0" fontId="36" fillId="0" borderId="30" xfId="0" applyFont="1" applyBorder="1" applyAlignment="1" applyProtection="1">
      <alignment/>
      <protection locked="0"/>
    </xf>
    <xf numFmtId="0" fontId="36" fillId="0" borderId="31" xfId="0" applyFont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/>
      <protection locked="0"/>
    </xf>
    <xf numFmtId="0" fontId="36" fillId="0" borderId="25" xfId="0" applyFont="1" applyFill="1" applyBorder="1" applyAlignment="1">
      <alignment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0" fontId="41" fillId="0" borderId="29" xfId="0" applyFont="1" applyBorder="1" applyAlignment="1" applyProtection="1">
      <alignment/>
      <protection locked="0"/>
    </xf>
    <xf numFmtId="0" fontId="39" fillId="0" borderId="30" xfId="0" applyFont="1" applyBorder="1" applyAlignment="1">
      <alignment/>
    </xf>
    <xf numFmtId="0" fontId="39" fillId="0" borderId="31" xfId="0" applyFont="1" applyBorder="1" applyAlignment="1">
      <alignment/>
    </xf>
    <xf numFmtId="2" fontId="27" fillId="0" borderId="29" xfId="0" applyNumberFormat="1" applyFont="1" applyBorder="1" applyAlignment="1" applyProtection="1">
      <alignment/>
      <protection locked="0"/>
    </xf>
    <xf numFmtId="2" fontId="28" fillId="0" borderId="30" xfId="0" applyNumberFormat="1" applyFont="1" applyBorder="1" applyAlignment="1">
      <alignment/>
    </xf>
    <xf numFmtId="0" fontId="43" fillId="0" borderId="30" xfId="0" applyFont="1" applyBorder="1" applyAlignment="1" applyProtection="1">
      <alignment horizontal="right"/>
      <protection locked="0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29" xfId="0" applyNumberFormat="1" applyFont="1" applyBorder="1" applyAlignment="1">
      <alignment horizontal="justify" vertical="justify" wrapText="1"/>
    </xf>
    <xf numFmtId="0" fontId="0" fillId="0" borderId="30" xfId="0" applyBorder="1" applyAlignment="1">
      <alignment horizontal="justify" vertical="justify" wrapText="1"/>
    </xf>
    <xf numFmtId="2" fontId="42" fillId="0" borderId="30" xfId="0" applyNumberFormat="1" applyFont="1" applyBorder="1" applyAlignment="1" applyProtection="1">
      <alignment/>
      <protection locked="0"/>
    </xf>
    <xf numFmtId="2" fontId="42" fillId="0" borderId="31" xfId="0" applyNumberFormat="1" applyFont="1" applyBorder="1" applyAlignment="1" applyProtection="1">
      <alignment/>
      <protection locked="0"/>
    </xf>
    <xf numFmtId="0" fontId="42" fillId="0" borderId="30" xfId="0" applyFont="1" applyBorder="1" applyAlignment="1" applyProtection="1">
      <alignment horizontal="right"/>
      <protection locked="0"/>
    </xf>
    <xf numFmtId="0" fontId="46" fillId="0" borderId="30" xfId="0" applyFont="1" applyBorder="1" applyAlignment="1">
      <alignment horizontal="right"/>
    </xf>
    <xf numFmtId="0" fontId="46" fillId="0" borderId="31" xfId="0" applyFont="1" applyBorder="1" applyAlignment="1">
      <alignment horizontal="right"/>
    </xf>
    <xf numFmtId="0" fontId="42" fillId="0" borderId="29" xfId="0" applyFont="1" applyBorder="1" applyAlignment="1" applyProtection="1">
      <alignment horizontal="left"/>
      <protection locked="0"/>
    </xf>
    <xf numFmtId="0" fontId="42" fillId="0" borderId="30" xfId="0" applyFont="1" applyBorder="1" applyAlignment="1" applyProtection="1">
      <alignment horizontal="left"/>
      <protection locked="0"/>
    </xf>
    <xf numFmtId="0" fontId="42" fillId="0" borderId="31" xfId="0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16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/>
  <cols>
    <col min="1" max="2" width="9.140625" style="632" customWidth="1"/>
    <col min="3" max="3" width="22.00390625" style="634" customWidth="1"/>
    <col min="4" max="16384" width="9.140625" style="632" customWidth="1"/>
  </cols>
  <sheetData>
    <row r="2" ht="33">
      <c r="C2" s="634" t="s">
        <v>164</v>
      </c>
    </row>
    <row r="4" ht="33">
      <c r="C4" s="633" t="s">
        <v>151</v>
      </c>
    </row>
    <row r="6" ht="33">
      <c r="C6" s="633" t="s">
        <v>152</v>
      </c>
    </row>
    <row r="8" ht="33">
      <c r="C8" s="633" t="s">
        <v>153</v>
      </c>
    </row>
    <row r="10" ht="33">
      <c r="C10" s="633" t="s">
        <v>154</v>
      </c>
    </row>
    <row r="12" ht="33">
      <c r="C12" s="633" t="s">
        <v>155</v>
      </c>
    </row>
    <row r="14" ht="33">
      <c r="C14" s="633" t="s">
        <v>156</v>
      </c>
    </row>
    <row r="16" ht="33">
      <c r="C16" s="633" t="s">
        <v>157</v>
      </c>
    </row>
  </sheetData>
  <sheetProtection/>
  <hyperlinks>
    <hyperlink ref="C4" location="Testo!A1" display="Testo"/>
    <hyperlink ref="C6" location="'Cliente A'!A1" display="Cliente A"/>
    <hyperlink ref="C8" location="'Cliente B'!A1" display="Cliente B"/>
    <hyperlink ref="C10" location="'Cliente C'!A1" display="Cliente C"/>
    <hyperlink ref="C12" location="'Cliente D'!A1" display="Cliente D"/>
    <hyperlink ref="C14" location="'Cliente E'!A1" display="Cliente E"/>
    <hyperlink ref="C16" location="'Cliente F'!A1" display="Cliente F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138.421875" style="0" customWidth="1"/>
  </cols>
  <sheetData>
    <row r="1" ht="55.5" customHeight="1">
      <c r="A1" s="4" t="s">
        <v>2</v>
      </c>
    </row>
    <row r="2" ht="54.75" customHeight="1">
      <c r="A2" s="5" t="s">
        <v>158</v>
      </c>
    </row>
    <row r="3" ht="37.5">
      <c r="A3" s="6" t="s">
        <v>0</v>
      </c>
    </row>
    <row r="4" ht="56.25">
      <c r="A4" s="4" t="s">
        <v>1</v>
      </c>
    </row>
    <row r="5" ht="18.75">
      <c r="A5" s="7"/>
    </row>
    <row r="6" ht="56.25">
      <c r="A6" s="4" t="s">
        <v>162</v>
      </c>
    </row>
    <row r="7" ht="18.75">
      <c r="A7" s="7"/>
    </row>
    <row r="8" ht="56.25">
      <c r="A8" s="6" t="s">
        <v>159</v>
      </c>
    </row>
    <row r="9" ht="18.75">
      <c r="A9" s="7"/>
    </row>
    <row r="10" ht="37.5">
      <c r="A10" s="6" t="s">
        <v>160</v>
      </c>
    </row>
    <row r="11" ht="18.75">
      <c r="A11" s="7"/>
    </row>
    <row r="12" ht="36.75" customHeight="1">
      <c r="A12" s="4" t="s">
        <v>187</v>
      </c>
    </row>
    <row r="13" ht="18.75">
      <c r="A13" s="7"/>
    </row>
    <row r="14" ht="56.25">
      <c r="A14" s="4" t="s">
        <v>161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0"/>
  <sheetViews>
    <sheetView zoomScalePageLayoutView="0" workbookViewId="0" topLeftCell="A1">
      <selection activeCell="AA61" sqref="AA61"/>
    </sheetView>
  </sheetViews>
  <sheetFormatPr defaultColWidth="9.140625" defaultRowHeight="12.75"/>
  <cols>
    <col min="1" max="1" width="6.8515625" style="8" customWidth="1"/>
    <col min="2" max="2" width="4.7109375" style="8" customWidth="1"/>
    <col min="3" max="4" width="15.57421875" style="8" customWidth="1"/>
    <col min="5" max="5" width="17.8515625" style="8" customWidth="1"/>
    <col min="6" max="6" width="4.57421875" style="8" customWidth="1"/>
    <col min="7" max="7" width="12.28125" style="8" customWidth="1"/>
    <col min="8" max="8" width="5.140625" style="9" hidden="1" customWidth="1"/>
    <col min="9" max="9" width="11.8515625" style="9" hidden="1" customWidth="1"/>
    <col min="10" max="10" width="5.140625" style="9" hidden="1" customWidth="1"/>
    <col min="11" max="11" width="11.57421875" style="9" customWidth="1"/>
    <col min="12" max="12" width="7.8515625" style="9" customWidth="1"/>
    <col min="14" max="14" width="9.140625" style="8" customWidth="1"/>
    <col min="15" max="15" width="0" style="8" hidden="1" customWidth="1"/>
    <col min="16" max="19" width="9.140625" style="8" customWidth="1"/>
    <col min="20" max="20" width="0" style="8" hidden="1" customWidth="1"/>
    <col min="21" max="24" width="9.140625" style="8" hidden="1" customWidth="1"/>
    <col min="25" max="25" width="0" style="8" hidden="1" customWidth="1"/>
    <col min="26" max="26" width="0" style="0" hidden="1" customWidth="1"/>
    <col min="27" max="16384" width="9.140625" style="8" customWidth="1"/>
  </cols>
  <sheetData>
    <row r="1" spans="1:26" s="110" customFormat="1" ht="33.75">
      <c r="A1" s="212" t="s">
        <v>51</v>
      </c>
      <c r="H1" s="214"/>
      <c r="I1" s="214"/>
      <c r="J1" s="214"/>
      <c r="K1" s="214"/>
      <c r="L1" s="214"/>
      <c r="M1" s="215"/>
      <c r="Z1" s="215"/>
    </row>
    <row r="2" ht="13.5" thickBot="1"/>
    <row r="3" spans="1:12" ht="12.75">
      <c r="A3" s="10"/>
      <c r="B3" s="11"/>
      <c r="C3" s="11"/>
      <c r="D3" s="11"/>
      <c r="E3" s="11"/>
      <c r="F3" s="11"/>
      <c r="G3" s="11"/>
      <c r="H3" s="12"/>
      <c r="I3" s="12"/>
      <c r="J3" s="12"/>
      <c r="K3" s="12"/>
      <c r="L3" s="13"/>
    </row>
    <row r="4" spans="1:26" s="17" customFormat="1" ht="12.75">
      <c r="A4" s="733" t="s">
        <v>3</v>
      </c>
      <c r="B4" s="734"/>
      <c r="C4" s="734"/>
      <c r="D4" s="734"/>
      <c r="E4" s="735"/>
      <c r="F4" s="14"/>
      <c r="G4" s="14"/>
      <c r="H4" s="15"/>
      <c r="I4" s="15"/>
      <c r="J4" s="15"/>
      <c r="K4" s="15"/>
      <c r="L4" s="16"/>
      <c r="Z4"/>
    </row>
    <row r="5" spans="1:26" s="21" customFormat="1" ht="12.75" customHeight="1">
      <c r="A5" s="736" t="s">
        <v>4</v>
      </c>
      <c r="B5" s="737"/>
      <c r="C5" s="737"/>
      <c r="D5" s="737"/>
      <c r="E5" s="738"/>
      <c r="F5" s="18"/>
      <c r="G5" s="18"/>
      <c r="H5" s="19"/>
      <c r="I5" s="19"/>
      <c r="J5" s="19"/>
      <c r="K5" s="19"/>
      <c r="L5" s="20"/>
      <c r="Z5"/>
    </row>
    <row r="6" spans="1:26" s="21" customFormat="1" ht="12.75" customHeight="1">
      <c r="A6" s="736" t="s">
        <v>5</v>
      </c>
      <c r="B6" s="737"/>
      <c r="C6" s="737"/>
      <c r="D6" s="737"/>
      <c r="E6" s="738"/>
      <c r="F6" s="18"/>
      <c r="G6" s="18"/>
      <c r="H6" s="19"/>
      <c r="I6" s="19"/>
      <c r="J6" s="19"/>
      <c r="K6" s="19"/>
      <c r="L6" s="20"/>
      <c r="Z6"/>
    </row>
    <row r="7" spans="1:26" s="21" customFormat="1" ht="12.75">
      <c r="A7" s="736" t="s">
        <v>6</v>
      </c>
      <c r="B7" s="737"/>
      <c r="C7" s="737"/>
      <c r="D7" s="737"/>
      <c r="E7" s="738"/>
      <c r="F7" s="18"/>
      <c r="G7" s="18"/>
      <c r="H7" s="19"/>
      <c r="I7" s="19"/>
      <c r="J7" s="19"/>
      <c r="K7" s="19"/>
      <c r="L7" s="20"/>
      <c r="Z7"/>
    </row>
    <row r="8" spans="1:26" s="21" customFormat="1" ht="12.75">
      <c r="A8" s="739" t="s">
        <v>186</v>
      </c>
      <c r="B8" s="740"/>
      <c r="C8" s="740"/>
      <c r="D8" s="740"/>
      <c r="E8" s="741"/>
      <c r="F8" s="18"/>
      <c r="G8" s="18"/>
      <c r="H8" s="19"/>
      <c r="I8" s="19"/>
      <c r="J8" s="19"/>
      <c r="K8" s="19"/>
      <c r="L8" s="20"/>
      <c r="Z8"/>
    </row>
    <row r="9" spans="1:26" s="21" customFormat="1" ht="12.75">
      <c r="A9" s="22"/>
      <c r="B9" s="23"/>
      <c r="C9" s="23"/>
      <c r="D9" s="23"/>
      <c r="E9" s="24"/>
      <c r="F9" s="18"/>
      <c r="G9" s="18"/>
      <c r="H9" s="19"/>
      <c r="I9" s="19"/>
      <c r="J9" s="19"/>
      <c r="K9" s="19"/>
      <c r="L9" s="20"/>
      <c r="Z9"/>
    </row>
    <row r="10" spans="1:26" s="21" customFormat="1" ht="12.75">
      <c r="A10" s="671"/>
      <c r="B10" s="672"/>
      <c r="C10" s="672"/>
      <c r="D10" s="672"/>
      <c r="E10" s="673"/>
      <c r="F10" s="25"/>
      <c r="G10" s="25"/>
      <c r="H10" s="26"/>
      <c r="I10" s="26"/>
      <c r="J10" s="26"/>
      <c r="K10" s="26"/>
      <c r="L10" s="27"/>
      <c r="Z10"/>
    </row>
    <row r="11" spans="1:12" ht="12.75">
      <c r="A11" s="28"/>
      <c r="B11" s="29"/>
      <c r="C11" s="29"/>
      <c r="D11" s="29"/>
      <c r="E11" s="29"/>
      <c r="F11" s="29"/>
      <c r="G11" s="29"/>
      <c r="H11" s="30"/>
      <c r="I11" s="30"/>
      <c r="J11" s="30"/>
      <c r="K11" s="30"/>
      <c r="L11" s="31"/>
    </row>
    <row r="12" spans="1:12" ht="12.75">
      <c r="A12" s="32"/>
      <c r="B12" s="33"/>
      <c r="C12" s="33"/>
      <c r="D12" s="33"/>
      <c r="E12" s="33"/>
      <c r="F12" s="34"/>
      <c r="G12" s="34"/>
      <c r="H12" s="35"/>
      <c r="I12" s="35"/>
      <c r="J12" s="35"/>
      <c r="K12" s="35"/>
      <c r="L12" s="36"/>
    </row>
    <row r="13" spans="1:12" ht="12.75">
      <c r="A13" s="37"/>
      <c r="B13" s="38"/>
      <c r="C13" s="38"/>
      <c r="D13" s="38"/>
      <c r="E13" s="38"/>
      <c r="F13" s="39"/>
      <c r="G13" s="40" t="s">
        <v>7</v>
      </c>
      <c r="H13" s="41"/>
      <c r="I13" s="41"/>
      <c r="J13" s="41"/>
      <c r="K13" s="41"/>
      <c r="L13" s="42"/>
    </row>
    <row r="14" spans="1:12" ht="26.25">
      <c r="A14" s="43" t="s">
        <v>8</v>
      </c>
      <c r="B14" s="44"/>
      <c r="C14" s="45"/>
      <c r="D14" s="46"/>
      <c r="E14" s="47"/>
      <c r="F14" s="47"/>
      <c r="G14" s="48" t="s">
        <v>9</v>
      </c>
      <c r="H14" s="49"/>
      <c r="I14" s="49"/>
      <c r="J14" s="49"/>
      <c r="K14" s="49"/>
      <c r="L14" s="50"/>
    </row>
    <row r="15" spans="1:12" ht="12.75">
      <c r="A15" s="51" t="s">
        <v>10</v>
      </c>
      <c r="B15" s="52"/>
      <c r="C15" s="52" t="s">
        <v>11</v>
      </c>
      <c r="D15" s="53"/>
      <c r="E15" s="47"/>
      <c r="F15" s="47"/>
      <c r="G15" s="48" t="s">
        <v>12</v>
      </c>
      <c r="H15" s="49"/>
      <c r="I15" s="49"/>
      <c r="J15" s="49"/>
      <c r="K15" s="49"/>
      <c r="L15" s="50"/>
    </row>
    <row r="16" spans="1:12" ht="12.75">
      <c r="A16" s="657" t="s">
        <v>165</v>
      </c>
      <c r="B16" s="658"/>
      <c r="C16" s="54" t="s">
        <v>166</v>
      </c>
      <c r="D16" s="55"/>
      <c r="E16" s="47"/>
      <c r="F16" s="47"/>
      <c r="G16" s="56"/>
      <c r="H16" s="57"/>
      <c r="I16" s="57"/>
      <c r="J16" s="57"/>
      <c r="K16" s="57"/>
      <c r="L16" s="58"/>
    </row>
    <row r="17" spans="1:12" ht="12.75">
      <c r="A17" s="59"/>
      <c r="B17" s="47"/>
      <c r="C17" s="47"/>
      <c r="D17" s="47"/>
      <c r="E17" s="47"/>
      <c r="F17" s="47"/>
      <c r="G17" s="60"/>
      <c r="H17" s="49"/>
      <c r="I17" s="49"/>
      <c r="J17" s="49"/>
      <c r="K17" s="49"/>
      <c r="L17" s="31"/>
    </row>
    <row r="18" spans="1:12" ht="12.75">
      <c r="A18" s="61" t="s">
        <v>13</v>
      </c>
      <c r="B18" s="62"/>
      <c r="C18" s="63" t="s">
        <v>14</v>
      </c>
      <c r="D18" s="64"/>
      <c r="E18" s="47"/>
      <c r="F18" s="65"/>
      <c r="G18" s="66" t="s">
        <v>15</v>
      </c>
      <c r="H18" s="67"/>
      <c r="I18" s="67"/>
      <c r="J18" s="67"/>
      <c r="K18" s="67"/>
      <c r="L18" s="68"/>
    </row>
    <row r="19" spans="1:12" ht="12.75">
      <c r="A19" s="59"/>
      <c r="B19" s="47"/>
      <c r="C19" s="47"/>
      <c r="D19" s="47"/>
      <c r="E19" s="47"/>
      <c r="F19" s="47"/>
      <c r="G19" s="60"/>
      <c r="H19" s="49"/>
      <c r="I19" s="49"/>
      <c r="J19" s="49"/>
      <c r="K19" s="49"/>
      <c r="L19" s="31"/>
    </row>
    <row r="20" spans="1:12" ht="12.75">
      <c r="A20" s="59"/>
      <c r="B20" s="64"/>
      <c r="C20" s="64"/>
      <c r="D20" s="64"/>
      <c r="E20" s="47"/>
      <c r="F20" s="47"/>
      <c r="G20" s="66" t="s">
        <v>16</v>
      </c>
      <c r="H20" s="69"/>
      <c r="I20" s="69"/>
      <c r="J20" s="67"/>
      <c r="K20" s="67"/>
      <c r="L20" s="68"/>
    </row>
    <row r="21" spans="1:12" ht="12.75">
      <c r="A21" s="70"/>
      <c r="B21" s="71"/>
      <c r="C21" s="71"/>
      <c r="D21" s="71"/>
      <c r="E21" s="71"/>
      <c r="F21" s="71"/>
      <c r="G21" s="72" t="s">
        <v>17</v>
      </c>
      <c r="H21" s="73"/>
      <c r="I21" s="73"/>
      <c r="J21" s="73"/>
      <c r="K21" s="73"/>
      <c r="L21" s="74"/>
    </row>
    <row r="22" spans="1:12" ht="12.75">
      <c r="A22" s="75" t="s">
        <v>18</v>
      </c>
      <c r="B22" s="76" t="s">
        <v>19</v>
      </c>
      <c r="C22" s="648" t="s">
        <v>20</v>
      </c>
      <c r="D22" s="648"/>
      <c r="E22" s="649"/>
      <c r="F22" s="76"/>
      <c r="G22" s="76"/>
      <c r="H22" s="76" t="s">
        <v>21</v>
      </c>
      <c r="I22" s="76" t="s">
        <v>22</v>
      </c>
      <c r="J22" s="76" t="s">
        <v>23</v>
      </c>
      <c r="K22" s="76" t="s">
        <v>24</v>
      </c>
      <c r="L22" s="77"/>
    </row>
    <row r="23" spans="1:12" ht="19.5" customHeight="1">
      <c r="A23" s="78">
        <v>123</v>
      </c>
      <c r="B23" s="79" t="s">
        <v>25</v>
      </c>
      <c r="C23" s="723" t="s">
        <v>26</v>
      </c>
      <c r="D23" s="709"/>
      <c r="E23" s="710"/>
      <c r="F23" s="80"/>
      <c r="G23" s="81"/>
      <c r="H23" s="82"/>
      <c r="I23" s="83"/>
      <c r="J23" s="82"/>
      <c r="K23" s="84">
        <v>7</v>
      </c>
      <c r="L23" s="85"/>
    </row>
    <row r="24" spans="1:12" ht="19.5" customHeight="1">
      <c r="A24" s="78">
        <v>556</v>
      </c>
      <c r="B24" s="79" t="s">
        <v>27</v>
      </c>
      <c r="C24" s="723" t="s">
        <v>28</v>
      </c>
      <c r="D24" s="709"/>
      <c r="E24" s="710"/>
      <c r="F24" s="80"/>
      <c r="G24" s="81"/>
      <c r="H24" s="82"/>
      <c r="I24" s="83"/>
      <c r="J24" s="82"/>
      <c r="K24" s="84">
        <v>14</v>
      </c>
      <c r="L24" s="85"/>
    </row>
    <row r="25" spans="1:12" ht="19.5" customHeight="1">
      <c r="A25" s="78">
        <v>875</v>
      </c>
      <c r="B25" s="79" t="s">
        <v>25</v>
      </c>
      <c r="C25" s="723" t="s">
        <v>29</v>
      </c>
      <c r="D25" s="709"/>
      <c r="E25" s="710"/>
      <c r="F25" s="80"/>
      <c r="G25" s="81"/>
      <c r="H25" s="82"/>
      <c r="I25" s="83"/>
      <c r="J25" s="82"/>
      <c r="K25" s="84">
        <v>8</v>
      </c>
      <c r="L25" s="85"/>
    </row>
    <row r="26" spans="1:12" ht="19.5" customHeight="1">
      <c r="A26" s="78"/>
      <c r="B26" s="79"/>
      <c r="C26" s="689"/>
      <c r="D26" s="709"/>
      <c r="E26" s="710"/>
      <c r="F26" s="80"/>
      <c r="G26" s="81"/>
      <c r="H26" s="82"/>
      <c r="I26" s="83"/>
      <c r="J26" s="82"/>
      <c r="K26" s="84"/>
      <c r="L26" s="85"/>
    </row>
    <row r="27" spans="1:12" ht="19.5" customHeight="1">
      <c r="A27" s="78"/>
      <c r="B27" s="79"/>
      <c r="C27" s="689"/>
      <c r="D27" s="709"/>
      <c r="E27" s="710"/>
      <c r="F27" s="80"/>
      <c r="G27" s="81"/>
      <c r="H27" s="82"/>
      <c r="I27" s="83"/>
      <c r="J27" s="82"/>
      <c r="K27" s="84"/>
      <c r="L27" s="85"/>
    </row>
    <row r="28" spans="1:12" ht="19.5" customHeight="1">
      <c r="A28" s="78"/>
      <c r="B28" s="79"/>
      <c r="C28" s="689"/>
      <c r="D28" s="709"/>
      <c r="E28" s="710"/>
      <c r="F28" s="80"/>
      <c r="G28" s="81"/>
      <c r="H28" s="82"/>
      <c r="I28" s="83"/>
      <c r="J28" s="82"/>
      <c r="K28" s="83"/>
      <c r="L28" s="85"/>
    </row>
    <row r="29" spans="1:12" ht="19.5" customHeight="1">
      <c r="A29" s="78"/>
      <c r="B29" s="79"/>
      <c r="C29" s="689"/>
      <c r="D29" s="709"/>
      <c r="E29" s="710"/>
      <c r="F29" s="80"/>
      <c r="G29" s="81"/>
      <c r="H29" s="82"/>
      <c r="I29" s="83"/>
      <c r="J29" s="82"/>
      <c r="K29" s="83"/>
      <c r="L29" s="85"/>
    </row>
    <row r="30" spans="1:12" ht="19.5" customHeight="1">
      <c r="A30" s="78"/>
      <c r="B30" s="79"/>
      <c r="C30" s="689"/>
      <c r="D30" s="709"/>
      <c r="E30" s="710"/>
      <c r="F30" s="80"/>
      <c r="G30" s="81"/>
      <c r="H30" s="82"/>
      <c r="I30" s="83"/>
      <c r="J30" s="82"/>
      <c r="K30" s="83"/>
      <c r="L30" s="85"/>
    </row>
    <row r="31" spans="1:12" ht="19.5" customHeight="1">
      <c r="A31" s="78"/>
      <c r="B31" s="79"/>
      <c r="C31" s="689"/>
      <c r="D31" s="709"/>
      <c r="E31" s="710"/>
      <c r="F31" s="80"/>
      <c r="G31" s="81"/>
      <c r="H31" s="82"/>
      <c r="I31" s="83"/>
      <c r="J31" s="82"/>
      <c r="K31" s="83"/>
      <c r="L31" s="85"/>
    </row>
    <row r="32" spans="1:12" ht="8.25" customHeight="1">
      <c r="A32" s="86"/>
      <c r="B32" s="87"/>
      <c r="C32" s="88"/>
      <c r="D32" s="88"/>
      <c r="E32" s="89"/>
      <c r="F32" s="89"/>
      <c r="G32" s="90"/>
      <c r="H32" s="41"/>
      <c r="I32" s="91"/>
      <c r="J32" s="41"/>
      <c r="K32" s="91"/>
      <c r="L32" s="92"/>
    </row>
    <row r="33" spans="1:12" ht="12.75">
      <c r="A33" s="93" t="s">
        <v>30</v>
      </c>
      <c r="B33" s="64"/>
      <c r="C33" s="94"/>
      <c r="D33" s="94"/>
      <c r="E33" s="60"/>
      <c r="F33" s="60"/>
      <c r="G33" s="95"/>
      <c r="H33" s="49"/>
      <c r="I33" s="96"/>
      <c r="J33" s="49"/>
      <c r="K33" s="96"/>
      <c r="L33" s="97"/>
    </row>
    <row r="34" spans="1:12" ht="12.75">
      <c r="A34" s="98" t="s">
        <v>31</v>
      </c>
      <c r="B34" s="47" t="s">
        <v>32</v>
      </c>
      <c r="C34" s="60"/>
      <c r="D34" s="98" t="s">
        <v>31</v>
      </c>
      <c r="E34" s="60" t="s">
        <v>33</v>
      </c>
      <c r="F34" s="98" t="s">
        <v>31</v>
      </c>
      <c r="G34" s="60" t="s">
        <v>34</v>
      </c>
      <c r="H34" s="49"/>
      <c r="I34" s="49"/>
      <c r="J34" s="49"/>
      <c r="K34" s="49"/>
      <c r="L34" s="97"/>
    </row>
    <row r="35" spans="1:18" ht="15">
      <c r="A35" s="93"/>
      <c r="B35" s="64"/>
      <c r="C35" s="94"/>
      <c r="D35" s="94"/>
      <c r="E35" s="60"/>
      <c r="F35" s="99"/>
      <c r="G35" s="60"/>
      <c r="H35" s="49"/>
      <c r="I35" s="49"/>
      <c r="J35" s="49"/>
      <c r="K35" s="49"/>
      <c r="L35" s="97"/>
      <c r="R35" s="100"/>
    </row>
    <row r="36" spans="1:18" ht="15.75">
      <c r="A36" s="716" t="s">
        <v>35</v>
      </c>
      <c r="B36" s="712"/>
      <c r="C36" s="712"/>
      <c r="D36" s="94"/>
      <c r="E36" s="60" t="s">
        <v>36</v>
      </c>
      <c r="F36" s="99"/>
      <c r="G36" s="732" t="s">
        <v>37</v>
      </c>
      <c r="H36" s="732"/>
      <c r="I36" s="732"/>
      <c r="J36" s="732"/>
      <c r="K36" s="732"/>
      <c r="L36" s="97"/>
      <c r="R36" s="101"/>
    </row>
    <row r="37" spans="1:18" ht="27.75">
      <c r="A37" s="93"/>
      <c r="B37" s="64"/>
      <c r="C37" s="94"/>
      <c r="D37" s="94"/>
      <c r="E37" s="60"/>
      <c r="F37" s="99"/>
      <c r="G37" s="102"/>
      <c r="H37" s="49"/>
      <c r="I37" s="49"/>
      <c r="J37" s="49"/>
      <c r="K37" s="49"/>
      <c r="L37" s="97"/>
      <c r="R37" s="101"/>
    </row>
    <row r="38" spans="1:18" ht="15.75">
      <c r="A38" s="93"/>
      <c r="B38" s="64"/>
      <c r="C38" s="94"/>
      <c r="D38" s="94"/>
      <c r="E38" s="60"/>
      <c r="F38" s="99"/>
      <c r="G38" s="60"/>
      <c r="H38" s="49"/>
      <c r="I38" s="49"/>
      <c r="J38" s="49"/>
      <c r="K38" s="49"/>
      <c r="L38" s="97"/>
      <c r="R38" s="101"/>
    </row>
    <row r="39" spans="1:18" ht="15.75">
      <c r="A39" s="93" t="s">
        <v>38</v>
      </c>
      <c r="B39" s="64"/>
      <c r="C39" s="94"/>
      <c r="D39" s="94"/>
      <c r="E39" s="60"/>
      <c r="F39" s="99"/>
      <c r="G39" s="60"/>
      <c r="H39" s="49"/>
      <c r="I39" s="49"/>
      <c r="J39" s="49"/>
      <c r="K39" s="49"/>
      <c r="L39" s="97"/>
      <c r="R39" s="101"/>
    </row>
    <row r="40" spans="1:18" ht="15.75">
      <c r="A40" s="93"/>
      <c r="B40" s="64"/>
      <c r="C40" s="94"/>
      <c r="D40" s="94"/>
      <c r="E40" s="60"/>
      <c r="F40" s="99"/>
      <c r="G40" s="60"/>
      <c r="H40" s="49"/>
      <c r="I40" s="49"/>
      <c r="J40" s="49"/>
      <c r="K40" s="49"/>
      <c r="L40" s="97"/>
      <c r="R40" s="101"/>
    </row>
    <row r="41" spans="1:18" ht="15.75">
      <c r="A41" s="93" t="s">
        <v>39</v>
      </c>
      <c r="B41" s="64"/>
      <c r="C41" s="94"/>
      <c r="D41" s="94"/>
      <c r="E41" s="60"/>
      <c r="F41" s="99"/>
      <c r="G41" s="60"/>
      <c r="H41" s="49"/>
      <c r="I41" s="49"/>
      <c r="J41" s="49"/>
      <c r="K41" s="49"/>
      <c r="L41" s="97"/>
      <c r="R41" s="101"/>
    </row>
    <row r="42" spans="1:18" ht="15.75">
      <c r="A42" s="93"/>
      <c r="B42" s="64"/>
      <c r="C42" s="94"/>
      <c r="D42" s="94"/>
      <c r="E42" s="60"/>
      <c r="F42" s="99"/>
      <c r="G42" s="60"/>
      <c r="H42" s="49"/>
      <c r="I42" s="49"/>
      <c r="J42" s="49"/>
      <c r="K42" s="49"/>
      <c r="L42" s="97"/>
      <c r="R42" s="101"/>
    </row>
    <row r="43" spans="1:12" ht="12.75">
      <c r="A43" s="93" t="s">
        <v>40</v>
      </c>
      <c r="B43" s="64"/>
      <c r="C43" s="94"/>
      <c r="D43" s="94"/>
      <c r="E43" s="60"/>
      <c r="F43" s="99"/>
      <c r="G43" s="60"/>
      <c r="H43" s="49"/>
      <c r="I43" s="49"/>
      <c r="J43" s="49"/>
      <c r="K43" s="49"/>
      <c r="L43" s="97"/>
    </row>
    <row r="44" spans="1:12" ht="12.75">
      <c r="A44" s="93"/>
      <c r="B44" s="64"/>
      <c r="C44" s="94"/>
      <c r="D44" s="94"/>
      <c r="E44" s="60"/>
      <c r="F44" s="99"/>
      <c r="G44" s="60"/>
      <c r="H44" s="49"/>
      <c r="I44" s="49"/>
      <c r="J44" s="49"/>
      <c r="K44" s="49"/>
      <c r="L44" s="97"/>
    </row>
    <row r="45" spans="1:12" ht="12.75">
      <c r="A45" s="93" t="s">
        <v>41</v>
      </c>
      <c r="B45" s="64"/>
      <c r="C45" s="94"/>
      <c r="D45" s="94"/>
      <c r="E45" s="60"/>
      <c r="F45" s="99"/>
      <c r="G45" s="60"/>
      <c r="H45" s="49"/>
      <c r="I45" s="49"/>
      <c r="J45" s="49"/>
      <c r="K45" s="49"/>
      <c r="L45" s="97"/>
    </row>
    <row r="46" spans="1:12" ht="12.75">
      <c r="A46" s="93"/>
      <c r="B46" s="64"/>
      <c r="C46" s="94"/>
      <c r="D46" s="94"/>
      <c r="E46" s="60"/>
      <c r="F46" s="99"/>
      <c r="G46" s="60"/>
      <c r="H46" s="49"/>
      <c r="I46" s="49"/>
      <c r="J46" s="49"/>
      <c r="K46" s="49"/>
      <c r="L46" s="97"/>
    </row>
    <row r="47" spans="1:12" ht="12" customHeight="1" thickBot="1">
      <c r="A47" s="103"/>
      <c r="B47" s="104"/>
      <c r="C47" s="105"/>
      <c r="D47" s="105"/>
      <c r="E47" s="106"/>
      <c r="F47" s="106"/>
      <c r="G47" s="106"/>
      <c r="H47" s="107"/>
      <c r="I47" s="107"/>
      <c r="J47" s="107"/>
      <c r="K47" s="107"/>
      <c r="L47" s="108"/>
    </row>
    <row r="48" spans="1:12" ht="19.5" customHeight="1">
      <c r="A48" s="47"/>
      <c r="B48" s="47"/>
      <c r="C48" s="47"/>
      <c r="D48" s="47"/>
      <c r="E48" s="47"/>
      <c r="F48" s="47"/>
      <c r="G48" s="47"/>
      <c r="H48" s="109"/>
      <c r="I48" s="109"/>
      <c r="J48" s="109"/>
      <c r="K48" s="109"/>
      <c r="L48" s="109"/>
    </row>
    <row r="49" ht="30" customHeight="1"/>
    <row r="50" ht="33.75" customHeight="1">
      <c r="A50" s="212" t="s">
        <v>52</v>
      </c>
    </row>
    <row r="51" ht="13.5" thickBot="1"/>
    <row r="52" spans="1:12" ht="12.75">
      <c r="A52" s="10"/>
      <c r="B52" s="11"/>
      <c r="C52" s="11"/>
      <c r="D52" s="11"/>
      <c r="E52" s="11"/>
      <c r="F52" s="11"/>
      <c r="G52" s="11"/>
      <c r="H52" s="12"/>
      <c r="I52" s="12"/>
      <c r="J52" s="12"/>
      <c r="K52" s="12"/>
      <c r="L52" s="13"/>
    </row>
    <row r="53" spans="1:26" s="17" customFormat="1" ht="12.75">
      <c r="A53" s="733" t="s">
        <v>42</v>
      </c>
      <c r="B53" s="734"/>
      <c r="C53" s="734"/>
      <c r="D53" s="734"/>
      <c r="E53" s="735"/>
      <c r="F53" s="14"/>
      <c r="G53" s="14"/>
      <c r="H53" s="15"/>
      <c r="I53" s="15"/>
      <c r="J53" s="15"/>
      <c r="K53" s="15"/>
      <c r="L53" s="16"/>
      <c r="Z53"/>
    </row>
    <row r="54" spans="1:26" s="21" customFormat="1" ht="12.75" customHeight="1">
      <c r="A54" s="736" t="s">
        <v>9</v>
      </c>
      <c r="B54" s="737"/>
      <c r="C54" s="737"/>
      <c r="D54" s="737"/>
      <c r="E54" s="738"/>
      <c r="F54" s="18"/>
      <c r="G54" s="18"/>
      <c r="H54" s="19"/>
      <c r="I54" s="19"/>
      <c r="J54" s="19"/>
      <c r="K54" s="19"/>
      <c r="L54" s="20"/>
      <c r="Z54"/>
    </row>
    <row r="55" spans="1:26" s="21" customFormat="1" ht="12.75" customHeight="1">
      <c r="A55" s="736" t="s">
        <v>12</v>
      </c>
      <c r="B55" s="737"/>
      <c r="C55" s="737"/>
      <c r="D55" s="737"/>
      <c r="E55" s="738"/>
      <c r="F55" s="18"/>
      <c r="G55" s="18"/>
      <c r="H55" s="19"/>
      <c r="I55" s="19"/>
      <c r="J55" s="19"/>
      <c r="K55" s="19"/>
      <c r="L55" s="20"/>
      <c r="Z55"/>
    </row>
    <row r="56" spans="1:26" s="21" customFormat="1" ht="12.75">
      <c r="A56" s="736" t="s">
        <v>43</v>
      </c>
      <c r="B56" s="737"/>
      <c r="C56" s="737"/>
      <c r="D56" s="737"/>
      <c r="E56" s="738"/>
      <c r="F56" s="18"/>
      <c r="G56" s="18"/>
      <c r="H56" s="19"/>
      <c r="I56" s="19"/>
      <c r="J56" s="19"/>
      <c r="K56" s="19"/>
      <c r="L56" s="20"/>
      <c r="Z56"/>
    </row>
    <row r="57" spans="1:26" s="21" customFormat="1" ht="12.75">
      <c r="A57" s="739" t="s">
        <v>186</v>
      </c>
      <c r="B57" s="740"/>
      <c r="C57" s="740"/>
      <c r="D57" s="740"/>
      <c r="E57" s="741"/>
      <c r="F57" s="18"/>
      <c r="G57" s="18"/>
      <c r="H57" s="19"/>
      <c r="I57" s="19"/>
      <c r="J57" s="19"/>
      <c r="K57" s="19"/>
      <c r="L57" s="20"/>
      <c r="Z57"/>
    </row>
    <row r="58" spans="1:26" s="21" customFormat="1" ht="12.75">
      <c r="A58" s="22"/>
      <c r="B58" s="23"/>
      <c r="C58" s="23"/>
      <c r="D58" s="23"/>
      <c r="E58" s="24"/>
      <c r="F58" s="18"/>
      <c r="G58" s="18"/>
      <c r="H58" s="19"/>
      <c r="I58" s="19"/>
      <c r="J58" s="19"/>
      <c r="K58" s="19"/>
      <c r="L58" s="20"/>
      <c r="Z58"/>
    </row>
    <row r="59" spans="1:26" s="21" customFormat="1" ht="12.75">
      <c r="A59" s="671"/>
      <c r="B59" s="672"/>
      <c r="C59" s="672"/>
      <c r="D59" s="672"/>
      <c r="E59" s="673"/>
      <c r="F59" s="25"/>
      <c r="G59" s="25"/>
      <c r="H59" s="26"/>
      <c r="I59" s="26"/>
      <c r="J59" s="26"/>
      <c r="K59" s="26"/>
      <c r="L59" s="27"/>
      <c r="Z59"/>
    </row>
    <row r="60" spans="1:12" ht="12.75">
      <c r="A60" s="28"/>
      <c r="B60" s="29"/>
      <c r="C60" s="29"/>
      <c r="D60" s="29"/>
      <c r="E60" s="29"/>
      <c r="F60" s="29"/>
      <c r="G60" s="29"/>
      <c r="H60" s="30"/>
      <c r="I60" s="30"/>
      <c r="J60" s="30"/>
      <c r="K60" s="30"/>
      <c r="L60" s="31"/>
    </row>
    <row r="61" spans="1:12" ht="12.75">
      <c r="A61" s="32"/>
      <c r="B61" s="33"/>
      <c r="C61" s="33"/>
      <c r="D61" s="33"/>
      <c r="E61" s="33"/>
      <c r="F61" s="34"/>
      <c r="G61" s="34"/>
      <c r="H61" s="35"/>
      <c r="I61" s="35"/>
      <c r="J61" s="35"/>
      <c r="K61" s="35"/>
      <c r="L61" s="36"/>
    </row>
    <row r="62" spans="1:12" ht="12.75">
      <c r="A62" s="37"/>
      <c r="B62" s="38"/>
      <c r="C62" s="38"/>
      <c r="D62" s="38"/>
      <c r="E62" s="38"/>
      <c r="F62" s="39"/>
      <c r="G62" s="724" t="s">
        <v>44</v>
      </c>
      <c r="H62" s="725"/>
      <c r="I62" s="725"/>
      <c r="J62" s="725"/>
      <c r="K62" s="725"/>
      <c r="L62" s="726"/>
    </row>
    <row r="63" spans="1:12" ht="26.25" customHeight="1">
      <c r="A63" s="727" t="s">
        <v>8</v>
      </c>
      <c r="B63" s="728"/>
      <c r="C63" s="729"/>
      <c r="D63" s="46"/>
      <c r="E63" s="47"/>
      <c r="F63" s="47"/>
      <c r="G63" s="730" t="s">
        <v>4</v>
      </c>
      <c r="H63" s="713"/>
      <c r="I63" s="713"/>
      <c r="J63" s="713"/>
      <c r="K63" s="713"/>
      <c r="L63" s="731"/>
    </row>
    <row r="64" spans="1:12" ht="12.75">
      <c r="A64" s="113" t="s">
        <v>10</v>
      </c>
      <c r="B64" s="114"/>
      <c r="C64" s="114" t="s">
        <v>11</v>
      </c>
      <c r="D64" s="115"/>
      <c r="E64" s="47"/>
      <c r="F64" s="47"/>
      <c r="G64" s="730" t="s">
        <v>5</v>
      </c>
      <c r="H64" s="713"/>
      <c r="I64" s="713"/>
      <c r="J64" s="713"/>
      <c r="K64" s="713"/>
      <c r="L64" s="731"/>
    </row>
    <row r="65" spans="1:12" ht="12.75">
      <c r="A65" s="657" t="s">
        <v>167</v>
      </c>
      <c r="B65" s="658"/>
      <c r="C65" s="54" t="s">
        <v>168</v>
      </c>
      <c r="D65" s="55"/>
      <c r="E65" s="47"/>
      <c r="F65" s="47"/>
      <c r="G65" s="56"/>
      <c r="H65" s="57"/>
      <c r="I65" s="57"/>
      <c r="J65" s="57"/>
      <c r="K65" s="57"/>
      <c r="L65" s="58"/>
    </row>
    <row r="66" spans="1:12" ht="12.75">
      <c r="A66" s="59"/>
      <c r="B66" s="47"/>
      <c r="C66" s="47"/>
      <c r="D66" s="47"/>
      <c r="E66" s="47"/>
      <c r="F66" s="47"/>
      <c r="G66" s="60"/>
      <c r="H66" s="49"/>
      <c r="I66" s="49"/>
      <c r="J66" s="49"/>
      <c r="K66" s="49"/>
      <c r="L66" s="31"/>
    </row>
    <row r="67" spans="1:12" ht="12.75">
      <c r="A67" s="717" t="s">
        <v>45</v>
      </c>
      <c r="B67" s="718"/>
      <c r="C67" s="719"/>
      <c r="D67" s="64"/>
      <c r="E67" s="47"/>
      <c r="F67" s="65"/>
      <c r="G67" s="659" t="s">
        <v>46</v>
      </c>
      <c r="H67" s="660"/>
      <c r="I67" s="660"/>
      <c r="J67" s="660"/>
      <c r="K67" s="660"/>
      <c r="L67" s="720"/>
    </row>
    <row r="68" spans="1:12" ht="12.75">
      <c r="A68" s="59"/>
      <c r="B68" s="47"/>
      <c r="C68" s="47"/>
      <c r="D68" s="47"/>
      <c r="E68" s="47"/>
      <c r="F68" s="47"/>
      <c r="G68" s="60"/>
      <c r="H68" s="49"/>
      <c r="I68" s="49"/>
      <c r="J68" s="49"/>
      <c r="K68" s="49"/>
      <c r="L68" s="31"/>
    </row>
    <row r="69" spans="1:12" ht="12.75">
      <c r="A69" s="59"/>
      <c r="B69" s="64"/>
      <c r="C69" s="64"/>
      <c r="D69" s="64"/>
      <c r="E69" s="47"/>
      <c r="F69" s="47"/>
      <c r="G69" s="659" t="s">
        <v>16</v>
      </c>
      <c r="H69" s="660"/>
      <c r="I69" s="660"/>
      <c r="J69" s="660"/>
      <c r="K69" s="660"/>
      <c r="L69" s="720"/>
    </row>
    <row r="70" spans="1:12" ht="12.75">
      <c r="A70" s="70"/>
      <c r="B70" s="71"/>
      <c r="C70" s="71"/>
      <c r="D70" s="71"/>
      <c r="E70" s="71"/>
      <c r="F70" s="71"/>
      <c r="G70" s="717" t="s">
        <v>47</v>
      </c>
      <c r="H70" s="721"/>
      <c r="I70" s="721"/>
      <c r="J70" s="721"/>
      <c r="K70" s="721"/>
      <c r="L70" s="722"/>
    </row>
    <row r="71" spans="1:12" ht="12.75">
      <c r="A71" s="75" t="s">
        <v>18</v>
      </c>
      <c r="B71" s="76" t="s">
        <v>19</v>
      </c>
      <c r="C71" s="648" t="s">
        <v>20</v>
      </c>
      <c r="D71" s="648"/>
      <c r="E71" s="649"/>
      <c r="F71" s="76"/>
      <c r="G71" s="76"/>
      <c r="H71" s="76" t="s">
        <v>21</v>
      </c>
      <c r="I71" s="76" t="s">
        <v>22</v>
      </c>
      <c r="J71" s="76" t="s">
        <v>23</v>
      </c>
      <c r="K71" s="76" t="s">
        <v>24</v>
      </c>
      <c r="L71" s="77"/>
    </row>
    <row r="72" spans="1:12" ht="19.5" customHeight="1">
      <c r="A72" s="78">
        <v>123</v>
      </c>
      <c r="B72" s="79" t="s">
        <v>25</v>
      </c>
      <c r="C72" s="723" t="s">
        <v>26</v>
      </c>
      <c r="D72" s="709"/>
      <c r="E72" s="710"/>
      <c r="F72" s="80"/>
      <c r="G72" s="81"/>
      <c r="H72" s="82"/>
      <c r="I72" s="83"/>
      <c r="J72" s="82"/>
      <c r="K72" s="84">
        <v>2</v>
      </c>
      <c r="L72" s="85"/>
    </row>
    <row r="73" spans="1:12" ht="19.5" customHeight="1">
      <c r="A73" s="78"/>
      <c r="B73" s="79"/>
      <c r="C73" s="689"/>
      <c r="D73" s="709"/>
      <c r="E73" s="710"/>
      <c r="F73" s="80"/>
      <c r="G73" s="81"/>
      <c r="H73" s="82"/>
      <c r="I73" s="83"/>
      <c r="J73" s="82"/>
      <c r="K73" s="83"/>
      <c r="L73" s="85"/>
    </row>
    <row r="74" spans="1:12" ht="19.5" customHeight="1">
      <c r="A74" s="78"/>
      <c r="B74" s="79"/>
      <c r="C74" s="689"/>
      <c r="D74" s="709"/>
      <c r="E74" s="710"/>
      <c r="F74" s="80"/>
      <c r="G74" s="81"/>
      <c r="H74" s="82"/>
      <c r="I74" s="83"/>
      <c r="J74" s="82"/>
      <c r="K74" s="83"/>
      <c r="L74" s="85"/>
    </row>
    <row r="75" spans="1:12" ht="19.5" customHeight="1">
      <c r="A75" s="78"/>
      <c r="B75" s="79"/>
      <c r="C75" s="689"/>
      <c r="D75" s="709"/>
      <c r="E75" s="710"/>
      <c r="F75" s="80"/>
      <c r="G75" s="81"/>
      <c r="H75" s="82"/>
      <c r="I75" s="83"/>
      <c r="J75" s="82"/>
      <c r="K75" s="83"/>
      <c r="L75" s="85"/>
    </row>
    <row r="76" spans="1:12" ht="19.5" customHeight="1">
      <c r="A76" s="78"/>
      <c r="B76" s="79"/>
      <c r="C76" s="689"/>
      <c r="D76" s="709"/>
      <c r="E76" s="710"/>
      <c r="F76" s="80"/>
      <c r="G76" s="81"/>
      <c r="H76" s="82"/>
      <c r="I76" s="83"/>
      <c r="J76" s="82"/>
      <c r="K76" s="83"/>
      <c r="L76" s="85"/>
    </row>
    <row r="77" spans="1:12" ht="19.5" customHeight="1">
      <c r="A77" s="78"/>
      <c r="B77" s="79"/>
      <c r="C77" s="689"/>
      <c r="D77" s="709"/>
      <c r="E77" s="710"/>
      <c r="F77" s="80"/>
      <c r="G77" s="81"/>
      <c r="H77" s="82"/>
      <c r="I77" s="83"/>
      <c r="J77" s="82"/>
      <c r="K77" s="83"/>
      <c r="L77" s="85"/>
    </row>
    <row r="78" spans="1:12" ht="19.5" customHeight="1">
      <c r="A78" s="78"/>
      <c r="B78" s="79"/>
      <c r="C78" s="689"/>
      <c r="D78" s="709"/>
      <c r="E78" s="710"/>
      <c r="F78" s="80"/>
      <c r="G78" s="81"/>
      <c r="H78" s="82"/>
      <c r="I78" s="83"/>
      <c r="J78" s="82"/>
      <c r="K78" s="83"/>
      <c r="L78" s="85"/>
    </row>
    <row r="79" spans="1:12" ht="19.5" customHeight="1">
      <c r="A79" s="78"/>
      <c r="B79" s="79"/>
      <c r="C79" s="689"/>
      <c r="D79" s="709"/>
      <c r="E79" s="710"/>
      <c r="F79" s="80"/>
      <c r="G79" s="81"/>
      <c r="H79" s="82"/>
      <c r="I79" s="83"/>
      <c r="J79" s="82"/>
      <c r="K79" s="83"/>
      <c r="L79" s="85"/>
    </row>
    <row r="80" spans="1:12" ht="19.5" customHeight="1">
      <c r="A80" s="78"/>
      <c r="B80" s="79"/>
      <c r="C80" s="689"/>
      <c r="D80" s="709"/>
      <c r="E80" s="710"/>
      <c r="F80" s="80"/>
      <c r="G80" s="81"/>
      <c r="H80" s="82"/>
      <c r="I80" s="83"/>
      <c r="J80" s="82"/>
      <c r="K80" s="83"/>
      <c r="L80" s="85"/>
    </row>
    <row r="81" spans="1:12" ht="8.25" customHeight="1">
      <c r="A81" s="86"/>
      <c r="B81" s="87"/>
      <c r="C81" s="88"/>
      <c r="D81" s="88"/>
      <c r="E81" s="89"/>
      <c r="F81" s="89"/>
      <c r="G81" s="90"/>
      <c r="H81" s="41"/>
      <c r="I81" s="91"/>
      <c r="J81" s="41"/>
      <c r="K81" s="91"/>
      <c r="L81" s="92"/>
    </row>
    <row r="82" spans="1:12" ht="12.75">
      <c r="A82" s="93" t="s">
        <v>30</v>
      </c>
      <c r="B82" s="64"/>
      <c r="C82" s="94"/>
      <c r="D82" s="94"/>
      <c r="E82" s="60"/>
      <c r="F82" s="60"/>
      <c r="G82" s="95"/>
      <c r="H82" s="49"/>
      <c r="I82" s="96"/>
      <c r="J82" s="49"/>
      <c r="K82" s="96"/>
      <c r="L82" s="97"/>
    </row>
    <row r="83" spans="1:12" ht="12.75">
      <c r="A83" s="98" t="s">
        <v>31</v>
      </c>
      <c r="B83" s="47" t="s">
        <v>32</v>
      </c>
      <c r="C83" s="60"/>
      <c r="D83" s="98" t="s">
        <v>31</v>
      </c>
      <c r="E83" s="60" t="s">
        <v>33</v>
      </c>
      <c r="F83" s="98" t="s">
        <v>31</v>
      </c>
      <c r="G83" s="60" t="s">
        <v>34</v>
      </c>
      <c r="H83" s="49"/>
      <c r="I83" s="49"/>
      <c r="J83" s="49"/>
      <c r="K83" s="49"/>
      <c r="L83" s="97"/>
    </row>
    <row r="84" spans="1:18" ht="15">
      <c r="A84" s="93"/>
      <c r="B84" s="64"/>
      <c r="C84" s="94"/>
      <c r="D84" s="94"/>
      <c r="E84" s="60"/>
      <c r="F84" s="99"/>
      <c r="G84" s="60"/>
      <c r="H84" s="49"/>
      <c r="I84" s="49"/>
      <c r="J84" s="49"/>
      <c r="K84" s="49"/>
      <c r="L84" s="97"/>
      <c r="R84" s="100"/>
    </row>
    <row r="85" spans="1:18" ht="15.75">
      <c r="A85" s="711" t="s">
        <v>48</v>
      </c>
      <c r="B85" s="712"/>
      <c r="C85" s="712"/>
      <c r="D85" s="94"/>
      <c r="E85" s="60" t="s">
        <v>36</v>
      </c>
      <c r="F85" s="99"/>
      <c r="G85" s="713" t="s">
        <v>35</v>
      </c>
      <c r="H85" s="714"/>
      <c r="I85" s="714"/>
      <c r="J85" s="714"/>
      <c r="K85" s="714"/>
      <c r="L85" s="715"/>
      <c r="R85" s="101"/>
    </row>
    <row r="86" spans="1:18" ht="15.75">
      <c r="A86" s="93"/>
      <c r="B86" s="64"/>
      <c r="C86" s="94"/>
      <c r="D86" s="94"/>
      <c r="E86" s="60"/>
      <c r="F86" s="99"/>
      <c r="G86" s="60"/>
      <c r="H86" s="49"/>
      <c r="I86" s="49"/>
      <c r="J86" s="49"/>
      <c r="K86" s="49"/>
      <c r="L86" s="97"/>
      <c r="R86" s="101"/>
    </row>
    <row r="87" spans="1:18" ht="15.75">
      <c r="A87" s="93"/>
      <c r="B87" s="64"/>
      <c r="C87" s="94"/>
      <c r="D87" s="94"/>
      <c r="E87" s="60"/>
      <c r="F87" s="99"/>
      <c r="G87" s="60"/>
      <c r="H87" s="49"/>
      <c r="I87" s="49"/>
      <c r="J87" s="49"/>
      <c r="K87" s="49"/>
      <c r="L87" s="97"/>
      <c r="R87" s="101"/>
    </row>
    <row r="88" spans="1:18" ht="15.75">
      <c r="A88" s="716" t="s">
        <v>49</v>
      </c>
      <c r="B88" s="712"/>
      <c r="C88" s="712"/>
      <c r="D88" s="94"/>
      <c r="E88" s="60"/>
      <c r="F88" s="99"/>
      <c r="G88" s="60"/>
      <c r="H88" s="49"/>
      <c r="I88" s="49"/>
      <c r="J88" s="49"/>
      <c r="K88" s="49"/>
      <c r="L88" s="97"/>
      <c r="R88" s="101"/>
    </row>
    <row r="89" spans="1:18" ht="15.75">
      <c r="A89" s="93"/>
      <c r="B89" s="64"/>
      <c r="C89" s="94"/>
      <c r="D89" s="94"/>
      <c r="E89" s="60"/>
      <c r="F89" s="99"/>
      <c r="G89" s="60"/>
      <c r="H89" s="49"/>
      <c r="I89" s="49"/>
      <c r="J89" s="49"/>
      <c r="K89" s="49"/>
      <c r="L89" s="97"/>
      <c r="R89" s="101"/>
    </row>
    <row r="90" spans="1:18" ht="15.75">
      <c r="A90" s="716" t="s">
        <v>50</v>
      </c>
      <c r="B90" s="712"/>
      <c r="C90" s="712"/>
      <c r="D90" s="94"/>
      <c r="E90" s="60"/>
      <c r="F90" s="99"/>
      <c r="G90" s="60"/>
      <c r="H90" s="49"/>
      <c r="I90" s="49"/>
      <c r="J90" s="49"/>
      <c r="K90" s="49"/>
      <c r="L90" s="97"/>
      <c r="R90" s="101"/>
    </row>
    <row r="91" spans="1:18" ht="15.75">
      <c r="A91" s="93"/>
      <c r="B91" s="64"/>
      <c r="C91" s="94"/>
      <c r="D91" s="94"/>
      <c r="E91" s="60"/>
      <c r="F91" s="99"/>
      <c r="G91" s="60"/>
      <c r="H91" s="49"/>
      <c r="I91" s="49"/>
      <c r="J91" s="49"/>
      <c r="K91" s="49"/>
      <c r="L91" s="97"/>
      <c r="R91" s="101"/>
    </row>
    <row r="92" spans="1:12" ht="12.75">
      <c r="A92" s="93" t="s">
        <v>40</v>
      </c>
      <c r="B92" s="64"/>
      <c r="C92" s="94"/>
      <c r="D92" s="94"/>
      <c r="E92" s="60"/>
      <c r="F92" s="99"/>
      <c r="G92" s="60"/>
      <c r="H92" s="49"/>
      <c r="I92" s="49"/>
      <c r="J92" s="49"/>
      <c r="K92" s="49"/>
      <c r="L92" s="97"/>
    </row>
    <row r="93" spans="1:12" ht="12.75">
      <c r="A93" s="93"/>
      <c r="B93" s="64"/>
      <c r="C93" s="94"/>
      <c r="D93" s="94"/>
      <c r="E93" s="60"/>
      <c r="F93" s="99"/>
      <c r="G93" s="60"/>
      <c r="H93" s="49"/>
      <c r="I93" s="49"/>
      <c r="J93" s="49"/>
      <c r="K93" s="49"/>
      <c r="L93" s="97"/>
    </row>
    <row r="94" spans="1:12" ht="12.75">
      <c r="A94" s="93" t="s">
        <v>41</v>
      </c>
      <c r="B94" s="64"/>
      <c r="C94" s="94"/>
      <c r="D94" s="94"/>
      <c r="E94" s="60"/>
      <c r="F94" s="99"/>
      <c r="G94" s="60"/>
      <c r="H94" s="49"/>
      <c r="I94" s="49"/>
      <c r="J94" s="49"/>
      <c r="K94" s="49"/>
      <c r="L94" s="97"/>
    </row>
    <row r="95" spans="1:12" ht="12.75">
      <c r="A95" s="93"/>
      <c r="B95" s="64"/>
      <c r="C95" s="94"/>
      <c r="D95" s="94"/>
      <c r="E95" s="60"/>
      <c r="F95" s="99"/>
      <c r="G95" s="60"/>
      <c r="H95" s="49"/>
      <c r="I95" s="49"/>
      <c r="J95" s="49"/>
      <c r="K95" s="49"/>
      <c r="L95" s="97"/>
    </row>
    <row r="96" spans="1:12" ht="12" customHeight="1" thickBot="1">
      <c r="A96" s="103"/>
      <c r="B96" s="104"/>
      <c r="C96" s="105"/>
      <c r="D96" s="105"/>
      <c r="E96" s="106"/>
      <c r="F96" s="106"/>
      <c r="G96" s="106"/>
      <c r="H96" s="107"/>
      <c r="I96" s="107"/>
      <c r="J96" s="107"/>
      <c r="K96" s="107"/>
      <c r="L96" s="108"/>
    </row>
    <row r="97" ht="12.75"/>
    <row r="98" ht="12.75"/>
    <row r="99" ht="12.75"/>
    <row r="100" ht="12.75"/>
    <row r="101" ht="33.75">
      <c r="A101" s="212" t="s">
        <v>53</v>
      </c>
    </row>
    <row r="102" ht="12.75"/>
    <row r="103" spans="13:26" ht="13.5" thickBot="1">
      <c r="M103" s="9"/>
      <c r="N103"/>
      <c r="O103" s="9"/>
      <c r="P103"/>
      <c r="Q103"/>
      <c r="R103"/>
      <c r="S103"/>
      <c r="T103"/>
      <c r="U103"/>
      <c r="V103" s="116"/>
      <c r="W103" s="116"/>
      <c r="X103" s="116"/>
      <c r="Z103" s="8"/>
    </row>
    <row r="104" spans="1:26" ht="12.75">
      <c r="A104" s="10"/>
      <c r="B104" s="11"/>
      <c r="C104" s="11"/>
      <c r="D104" s="11"/>
      <c r="E104" s="11"/>
      <c r="F104" s="11"/>
      <c r="G104" s="11"/>
      <c r="H104" s="12"/>
      <c r="I104" s="12"/>
      <c r="J104" s="12"/>
      <c r="K104" s="12"/>
      <c r="L104" s="13"/>
      <c r="M104" s="13"/>
      <c r="N104"/>
      <c r="O104" s="109"/>
      <c r="P104"/>
      <c r="Q104"/>
      <c r="R104"/>
      <c r="S104"/>
      <c r="T104"/>
      <c r="U104"/>
      <c r="V104" s="116"/>
      <c r="W104" s="116"/>
      <c r="X104" s="116"/>
      <c r="Z104" s="8"/>
    </row>
    <row r="105" spans="1:24" s="17" customFormat="1" ht="18.75">
      <c r="A105" s="651" t="s">
        <v>3</v>
      </c>
      <c r="B105" s="652"/>
      <c r="C105" s="652"/>
      <c r="D105" s="652"/>
      <c r="E105" s="653"/>
      <c r="F105" s="14"/>
      <c r="G105" s="14"/>
      <c r="H105" s="15"/>
      <c r="I105" s="15"/>
      <c r="J105" s="15"/>
      <c r="K105" s="15"/>
      <c r="L105" s="16"/>
      <c r="M105" s="16"/>
      <c r="O105" s="15"/>
      <c r="P105"/>
      <c r="Q105"/>
      <c r="R105"/>
      <c r="S105"/>
      <c r="T105"/>
      <c r="U105"/>
      <c r="V105" s="117"/>
      <c r="W105" s="117"/>
      <c r="X105" s="117"/>
    </row>
    <row r="106" spans="1:24" s="21" customFormat="1" ht="15" customHeight="1">
      <c r="A106" s="665" t="s">
        <v>4</v>
      </c>
      <c r="B106" s="666"/>
      <c r="C106" s="666"/>
      <c r="D106" s="666"/>
      <c r="E106" s="667"/>
      <c r="F106" s="18"/>
      <c r="G106" s="18"/>
      <c r="H106" s="19"/>
      <c r="I106" s="19"/>
      <c r="J106" s="19"/>
      <c r="K106" s="19"/>
      <c r="L106" s="20"/>
      <c r="M106" s="20"/>
      <c r="O106" s="19"/>
      <c r="P106"/>
      <c r="Q106"/>
      <c r="R106"/>
      <c r="S106"/>
      <c r="T106"/>
      <c r="U106"/>
      <c r="V106" s="118"/>
      <c r="W106" s="118"/>
      <c r="X106" s="118"/>
    </row>
    <row r="107" spans="1:24" s="21" customFormat="1" ht="15" customHeight="1">
      <c r="A107" s="665" t="s">
        <v>5</v>
      </c>
      <c r="B107" s="666"/>
      <c r="C107" s="666"/>
      <c r="D107" s="666"/>
      <c r="E107" s="667"/>
      <c r="F107" s="18"/>
      <c r="G107" s="18"/>
      <c r="H107" s="19"/>
      <c r="I107" s="19"/>
      <c r="J107" s="19"/>
      <c r="K107" s="19"/>
      <c r="L107" s="20"/>
      <c r="M107" s="20"/>
      <c r="O107" s="19"/>
      <c r="P107"/>
      <c r="Q107"/>
      <c r="R107"/>
      <c r="S107"/>
      <c r="T107"/>
      <c r="U107"/>
      <c r="V107" s="118"/>
      <c r="W107" s="118"/>
      <c r="X107" s="118"/>
    </row>
    <row r="108" spans="1:24" s="21" customFormat="1" ht="15">
      <c r="A108" s="665" t="s">
        <v>6</v>
      </c>
      <c r="B108" s="666"/>
      <c r="C108" s="666"/>
      <c r="D108" s="666"/>
      <c r="E108" s="667"/>
      <c r="F108" s="18"/>
      <c r="G108" s="18"/>
      <c r="H108" s="19"/>
      <c r="I108" s="19"/>
      <c r="J108" s="19"/>
      <c r="K108" s="19"/>
      <c r="L108" s="20"/>
      <c r="M108" s="20"/>
      <c r="O108" s="19"/>
      <c r="P108"/>
      <c r="Q108"/>
      <c r="R108"/>
      <c r="S108"/>
      <c r="T108"/>
      <c r="U108"/>
      <c r="V108" s="118"/>
      <c r="W108" s="118"/>
      <c r="X108" s="118"/>
    </row>
    <row r="109" spans="1:24" s="21" customFormat="1" ht="15">
      <c r="A109" s="668" t="s">
        <v>54</v>
      </c>
      <c r="B109" s="669"/>
      <c r="C109" s="669"/>
      <c r="D109" s="669"/>
      <c r="E109" s="670"/>
      <c r="F109" s="18"/>
      <c r="G109" s="18"/>
      <c r="H109" s="19"/>
      <c r="I109" s="19"/>
      <c r="J109" s="19"/>
      <c r="K109" s="19"/>
      <c r="L109" s="20"/>
      <c r="M109" s="20"/>
      <c r="O109" s="19"/>
      <c r="P109"/>
      <c r="Q109"/>
      <c r="R109"/>
      <c r="S109"/>
      <c r="T109"/>
      <c r="U109"/>
      <c r="V109" s="118"/>
      <c r="W109" s="118"/>
      <c r="X109" s="118"/>
    </row>
    <row r="110" spans="1:24" s="21" customFormat="1" ht="12.75">
      <c r="A110" s="22" t="s">
        <v>55</v>
      </c>
      <c r="B110" s="23"/>
      <c r="C110" s="23"/>
      <c r="D110" s="23"/>
      <c r="E110" s="24"/>
      <c r="F110" s="18"/>
      <c r="G110" s="18"/>
      <c r="H110" s="19"/>
      <c r="I110" s="19"/>
      <c r="J110" s="19"/>
      <c r="K110" s="19"/>
      <c r="L110" s="20"/>
      <c r="M110" s="20"/>
      <c r="O110" s="19"/>
      <c r="P110"/>
      <c r="Q110"/>
      <c r="R110"/>
      <c r="S110"/>
      <c r="T110"/>
      <c r="U110"/>
      <c r="V110" s="118"/>
      <c r="W110" s="118"/>
      <c r="X110" s="118"/>
    </row>
    <row r="111" spans="1:24" s="21" customFormat="1" ht="12.75">
      <c r="A111" s="671" t="s">
        <v>56</v>
      </c>
      <c r="B111" s="672"/>
      <c r="C111" s="672"/>
      <c r="D111" s="672"/>
      <c r="E111" s="673"/>
      <c r="F111" s="25"/>
      <c r="G111" s="25"/>
      <c r="H111" s="26"/>
      <c r="I111" s="26"/>
      <c r="J111" s="26"/>
      <c r="K111" s="26"/>
      <c r="L111" s="27"/>
      <c r="M111" s="27"/>
      <c r="O111" s="19"/>
      <c r="P111"/>
      <c r="Q111"/>
      <c r="R111"/>
      <c r="S111"/>
      <c r="T111"/>
      <c r="U111"/>
      <c r="V111" s="118"/>
      <c r="W111" s="118"/>
      <c r="X111" s="118"/>
    </row>
    <row r="112" spans="1:26" ht="13.5" thickBot="1">
      <c r="A112" s="28"/>
      <c r="B112" s="29"/>
      <c r="C112" s="29"/>
      <c r="D112" s="29"/>
      <c r="E112" s="29"/>
      <c r="F112" s="29"/>
      <c r="G112" s="29"/>
      <c r="H112" s="30"/>
      <c r="I112" s="30"/>
      <c r="J112" s="30"/>
      <c r="K112" s="30"/>
      <c r="L112" s="31"/>
      <c r="M112" s="31"/>
      <c r="N112"/>
      <c r="O112" s="109"/>
      <c r="P112"/>
      <c r="Q112"/>
      <c r="R112"/>
      <c r="S112"/>
      <c r="T112"/>
      <c r="U112"/>
      <c r="V112" s="116"/>
      <c r="W112" s="116"/>
      <c r="X112" s="116"/>
      <c r="Z112" s="8"/>
    </row>
    <row r="113" spans="1:26" ht="12.75">
      <c r="A113" s="32"/>
      <c r="B113" s="33"/>
      <c r="C113" s="33"/>
      <c r="D113" s="34"/>
      <c r="E113" s="33"/>
      <c r="F113" s="34"/>
      <c r="G113" s="34"/>
      <c r="H113" s="35"/>
      <c r="I113" s="35"/>
      <c r="J113" s="35"/>
      <c r="K113" s="35"/>
      <c r="L113" s="35"/>
      <c r="M113" s="119"/>
      <c r="N113"/>
      <c r="O113" s="109"/>
      <c r="P113"/>
      <c r="Q113"/>
      <c r="R113"/>
      <c r="S113"/>
      <c r="T113"/>
      <c r="U113"/>
      <c r="V113" s="116"/>
      <c r="W113" s="116"/>
      <c r="X113" s="116"/>
      <c r="Z113" s="8"/>
    </row>
    <row r="114" spans="1:26" ht="18.75">
      <c r="A114" s="37"/>
      <c r="B114" s="38"/>
      <c r="C114" s="38"/>
      <c r="D114" s="39" t="s">
        <v>57</v>
      </c>
      <c r="E114" s="38"/>
      <c r="F114" s="39"/>
      <c r="G114" s="651" t="s">
        <v>58</v>
      </c>
      <c r="H114" s="652"/>
      <c r="I114" s="652"/>
      <c r="J114" s="652"/>
      <c r="K114" s="652"/>
      <c r="L114" s="653"/>
      <c r="M114" s="31"/>
      <c r="N114"/>
      <c r="O114" s="109"/>
      <c r="P114"/>
      <c r="Q114"/>
      <c r="R114"/>
      <c r="S114"/>
      <c r="T114"/>
      <c r="U114"/>
      <c r="V114" s="116"/>
      <c r="W114" s="116"/>
      <c r="X114" s="116"/>
      <c r="Z114" s="8"/>
    </row>
    <row r="115" spans="1:26" ht="26.25">
      <c r="A115" s="704" t="s">
        <v>59</v>
      </c>
      <c r="B115" s="705"/>
      <c r="C115" s="706"/>
      <c r="D115" s="47"/>
      <c r="E115" s="47"/>
      <c r="F115" s="47"/>
      <c r="G115" s="654" t="s">
        <v>9</v>
      </c>
      <c r="H115" s="655"/>
      <c r="I115" s="655"/>
      <c r="J115" s="655"/>
      <c r="K115" s="655"/>
      <c r="L115" s="656"/>
      <c r="M115" s="31"/>
      <c r="N115"/>
      <c r="O115" s="109"/>
      <c r="P115"/>
      <c r="Q115"/>
      <c r="R115"/>
      <c r="S115"/>
      <c r="T115"/>
      <c r="U115"/>
      <c r="V115" s="116"/>
      <c r="W115" s="116"/>
      <c r="X115" s="116"/>
      <c r="Z115" s="8"/>
    </row>
    <row r="116" spans="1:26" ht="15">
      <c r="A116" s="120" t="s">
        <v>60</v>
      </c>
      <c r="B116" s="121"/>
      <c r="C116" s="52" t="s">
        <v>61</v>
      </c>
      <c r="D116" s="47"/>
      <c r="E116" s="47"/>
      <c r="F116" s="47"/>
      <c r="G116" s="654" t="s">
        <v>12</v>
      </c>
      <c r="H116" s="655"/>
      <c r="I116" s="655"/>
      <c r="J116" s="655"/>
      <c r="K116" s="655"/>
      <c r="L116" s="656"/>
      <c r="M116" s="31"/>
      <c r="N116"/>
      <c r="O116" s="109"/>
      <c r="P116"/>
      <c r="Q116"/>
      <c r="R116"/>
      <c r="S116"/>
      <c r="T116"/>
      <c r="U116"/>
      <c r="V116" s="116"/>
      <c r="W116" s="116"/>
      <c r="X116" s="116"/>
      <c r="Z116" s="8"/>
    </row>
    <row r="117" spans="1:26" ht="15">
      <c r="A117" s="707" t="s">
        <v>169</v>
      </c>
      <c r="B117" s="708"/>
      <c r="C117" s="122" t="s">
        <v>170</v>
      </c>
      <c r="D117" s="47"/>
      <c r="E117" s="47"/>
      <c r="F117" s="47"/>
      <c r="G117" s="56"/>
      <c r="H117" s="57"/>
      <c r="I117" s="57"/>
      <c r="J117" s="57"/>
      <c r="K117" s="57"/>
      <c r="L117" s="58"/>
      <c r="M117" s="31"/>
      <c r="N117"/>
      <c r="O117" s="109"/>
      <c r="P117"/>
      <c r="Q117"/>
      <c r="R117"/>
      <c r="S117"/>
      <c r="T117"/>
      <c r="U117"/>
      <c r="V117" s="116"/>
      <c r="W117" s="116"/>
      <c r="X117" s="116"/>
      <c r="Z117" s="8"/>
    </row>
    <row r="118" spans="1:26" ht="15" customHeight="1">
      <c r="A118" s="645" t="s">
        <v>171</v>
      </c>
      <c r="B118" s="646"/>
      <c r="C118" s="646"/>
      <c r="D118" s="646"/>
      <c r="E118" s="647"/>
      <c r="F118" s="47"/>
      <c r="G118" s="60"/>
      <c r="H118" s="49"/>
      <c r="I118" s="49"/>
      <c r="J118" s="49"/>
      <c r="K118" s="49"/>
      <c r="L118" s="109"/>
      <c r="M118" s="123"/>
      <c r="N118"/>
      <c r="O118" s="109"/>
      <c r="P118"/>
      <c r="Q118"/>
      <c r="R118"/>
      <c r="S118"/>
      <c r="T118"/>
      <c r="U118"/>
      <c r="V118" s="116"/>
      <c r="W118" s="116"/>
      <c r="X118" s="116"/>
      <c r="Z118" s="8"/>
    </row>
    <row r="119" spans="1:26" ht="12.75">
      <c r="A119" s="59"/>
      <c r="B119" s="64"/>
      <c r="C119" s="64"/>
      <c r="D119" s="47"/>
      <c r="E119" s="47"/>
      <c r="F119" s="65"/>
      <c r="G119" s="659" t="s">
        <v>62</v>
      </c>
      <c r="H119" s="660"/>
      <c r="I119" s="660"/>
      <c r="J119" s="660"/>
      <c r="K119" s="660"/>
      <c r="L119" s="661"/>
      <c r="M119" s="31"/>
      <c r="N119"/>
      <c r="O119" s="109"/>
      <c r="P119"/>
      <c r="Q119"/>
      <c r="R119"/>
      <c r="S119"/>
      <c r="T119"/>
      <c r="U119"/>
      <c r="V119" s="116"/>
      <c r="W119" s="116"/>
      <c r="X119" s="116"/>
      <c r="Z119" s="8"/>
    </row>
    <row r="120" spans="1:26" ht="6.75" customHeight="1">
      <c r="A120" s="59"/>
      <c r="B120" s="47"/>
      <c r="C120" s="47"/>
      <c r="D120" s="47"/>
      <c r="E120" s="47"/>
      <c r="F120" s="47"/>
      <c r="G120" s="60"/>
      <c r="H120" s="49"/>
      <c r="I120" s="49"/>
      <c r="J120" s="49"/>
      <c r="K120" s="49"/>
      <c r="L120" s="109"/>
      <c r="M120" s="123"/>
      <c r="N120"/>
      <c r="O120" s="109"/>
      <c r="P120"/>
      <c r="Q120"/>
      <c r="R120"/>
      <c r="S120"/>
      <c r="T120"/>
      <c r="U120"/>
      <c r="V120" s="116"/>
      <c r="W120" s="116"/>
      <c r="X120" s="116"/>
      <c r="Z120" s="8"/>
    </row>
    <row r="121" spans="1:26" ht="15">
      <c r="A121" s="59"/>
      <c r="B121" s="64"/>
      <c r="C121" s="64"/>
      <c r="D121" s="47"/>
      <c r="E121" s="47"/>
      <c r="F121" s="47"/>
      <c r="G121" s="662" t="s">
        <v>63</v>
      </c>
      <c r="H121" s="663"/>
      <c r="I121" s="663"/>
      <c r="J121" s="663"/>
      <c r="K121" s="663"/>
      <c r="L121" s="664"/>
      <c r="M121" s="31"/>
      <c r="N121"/>
      <c r="O121" s="109"/>
      <c r="P121"/>
      <c r="Q121"/>
      <c r="R121"/>
      <c r="S121"/>
      <c r="T121"/>
      <c r="U121"/>
      <c r="V121" s="116"/>
      <c r="W121" s="116"/>
      <c r="X121" s="116"/>
      <c r="Z121" s="8"/>
    </row>
    <row r="122" spans="1:26" ht="15.75" thickBot="1">
      <c r="A122" s="70"/>
      <c r="B122" s="71"/>
      <c r="C122" s="71"/>
      <c r="D122" s="71"/>
      <c r="E122" s="71"/>
      <c r="F122" s="71"/>
      <c r="G122" s="645" t="s">
        <v>64</v>
      </c>
      <c r="H122" s="646"/>
      <c r="I122" s="646"/>
      <c r="J122" s="646"/>
      <c r="K122" s="646"/>
      <c r="L122" s="647"/>
      <c r="M122" s="124"/>
      <c r="N122"/>
      <c r="O122" s="109"/>
      <c r="P122"/>
      <c r="Q122"/>
      <c r="R122"/>
      <c r="S122"/>
      <c r="T122"/>
      <c r="U122"/>
      <c r="V122" s="116"/>
      <c r="W122" s="116"/>
      <c r="X122" s="116"/>
      <c r="Z122" s="8"/>
    </row>
    <row r="123" spans="1:15" ht="12.75">
      <c r="A123" s="125"/>
      <c r="B123" s="126"/>
      <c r="C123" s="127"/>
      <c r="D123" s="47"/>
      <c r="E123" s="127"/>
      <c r="F123" s="128"/>
      <c r="G123" s="127"/>
      <c r="H123" s="128"/>
      <c r="I123" s="127"/>
      <c r="J123" s="128"/>
      <c r="K123" s="127"/>
      <c r="L123" s="129"/>
      <c r="M123" s="130"/>
      <c r="O123" s="65"/>
    </row>
    <row r="124" spans="1:15" ht="12.75">
      <c r="A124" s="131"/>
      <c r="B124" s="127"/>
      <c r="C124" s="127"/>
      <c r="D124" s="132"/>
      <c r="E124" s="127"/>
      <c r="F124" s="132"/>
      <c r="G124" s="127"/>
      <c r="H124" s="132"/>
      <c r="I124" s="127"/>
      <c r="J124" s="132"/>
      <c r="K124" s="127"/>
      <c r="L124" s="133"/>
      <c r="M124" s="133"/>
      <c r="O124" s="65"/>
    </row>
    <row r="125" spans="1:26" ht="12.75">
      <c r="A125" s="75" t="s">
        <v>18</v>
      </c>
      <c r="B125" s="76" t="s">
        <v>19</v>
      </c>
      <c r="C125" s="648" t="s">
        <v>20</v>
      </c>
      <c r="D125" s="648"/>
      <c r="E125" s="649"/>
      <c r="F125" s="76" t="s">
        <v>65</v>
      </c>
      <c r="G125" s="76" t="s">
        <v>66</v>
      </c>
      <c r="H125" s="76" t="s">
        <v>21</v>
      </c>
      <c r="I125" s="76" t="s">
        <v>22</v>
      </c>
      <c r="J125" s="76" t="s">
        <v>23</v>
      </c>
      <c r="K125" s="76" t="s">
        <v>22</v>
      </c>
      <c r="L125" s="77" t="s">
        <v>67</v>
      </c>
      <c r="M125" s="77" t="s">
        <v>68</v>
      </c>
      <c r="N125"/>
      <c r="O125" s="134"/>
      <c r="P125"/>
      <c r="Q125"/>
      <c r="R125"/>
      <c r="S125"/>
      <c r="T125"/>
      <c r="U125"/>
      <c r="V125" s="135" t="s">
        <v>163</v>
      </c>
      <c r="W125" s="135" t="s">
        <v>69</v>
      </c>
      <c r="X125" s="135" t="s">
        <v>70</v>
      </c>
      <c r="Z125" s="8"/>
    </row>
    <row r="126" spans="1:26" ht="16.5" customHeight="1">
      <c r="A126" s="136">
        <v>123</v>
      </c>
      <c r="B126" s="136" t="s">
        <v>71</v>
      </c>
      <c r="C126" s="693" t="s">
        <v>26</v>
      </c>
      <c r="D126" s="699"/>
      <c r="E126" s="700"/>
      <c r="F126" s="140">
        <v>7</v>
      </c>
      <c r="G126" s="141">
        <v>400</v>
      </c>
      <c r="H126" s="82"/>
      <c r="I126" s="83">
        <f aca="true" t="shared" si="0" ref="I126:I131">(G126*F126)-(G126*F126)*H126</f>
        <v>2800</v>
      </c>
      <c r="J126" s="82"/>
      <c r="K126" s="83">
        <f aca="true" t="shared" si="1" ref="K126:K131">I126-(I126*J126)</f>
        <v>2800</v>
      </c>
      <c r="L126" s="142" t="s">
        <v>172</v>
      </c>
      <c r="M126" s="85"/>
      <c r="N126"/>
      <c r="O126" s="143"/>
      <c r="P126"/>
      <c r="Q126"/>
      <c r="R126"/>
      <c r="S126"/>
      <c r="T126"/>
      <c r="U126"/>
      <c r="V126" s="135">
        <f>IF(L126="22",K126,0)</f>
        <v>2800</v>
      </c>
      <c r="W126" s="135">
        <f aca="true" t="shared" si="2" ref="W126:W131">IF(L126="10",K126,0)</f>
        <v>0</v>
      </c>
      <c r="X126" s="135">
        <f aca="true" t="shared" si="3" ref="X126:X131">IF(L126="4",K126,0)</f>
        <v>0</v>
      </c>
      <c r="Z126" s="8"/>
    </row>
    <row r="127" spans="1:26" ht="15.75" customHeight="1">
      <c r="A127" s="136">
        <v>556</v>
      </c>
      <c r="B127" s="136" t="s">
        <v>71</v>
      </c>
      <c r="C127" s="137" t="s">
        <v>28</v>
      </c>
      <c r="D127" s="138"/>
      <c r="E127" s="139"/>
      <c r="F127" s="140">
        <v>14</v>
      </c>
      <c r="G127" s="141">
        <v>75</v>
      </c>
      <c r="H127" s="82"/>
      <c r="I127" s="83">
        <f t="shared" si="0"/>
        <v>1050</v>
      </c>
      <c r="J127" s="82"/>
      <c r="K127" s="83">
        <f t="shared" si="1"/>
        <v>1050</v>
      </c>
      <c r="L127" s="142" t="s">
        <v>172</v>
      </c>
      <c r="M127" s="85"/>
      <c r="N127"/>
      <c r="O127" s="143"/>
      <c r="P127"/>
      <c r="Q127"/>
      <c r="R127"/>
      <c r="S127"/>
      <c r="T127"/>
      <c r="U127"/>
      <c r="V127" s="135">
        <f>IF(L127="22",K127,0)</f>
        <v>1050</v>
      </c>
      <c r="W127" s="135">
        <f t="shared" si="2"/>
        <v>0</v>
      </c>
      <c r="X127" s="135">
        <f t="shared" si="3"/>
        <v>0</v>
      </c>
      <c r="Z127" s="8"/>
    </row>
    <row r="128" spans="1:26" ht="15.75" customHeight="1">
      <c r="A128" s="136">
        <v>875</v>
      </c>
      <c r="B128" s="136" t="s">
        <v>71</v>
      </c>
      <c r="C128" s="701" t="s">
        <v>29</v>
      </c>
      <c r="D128" s="702"/>
      <c r="E128" s="703"/>
      <c r="F128" s="140">
        <v>8</v>
      </c>
      <c r="G128" s="141">
        <v>145</v>
      </c>
      <c r="H128" s="82"/>
      <c r="I128" s="83">
        <f t="shared" si="0"/>
        <v>1160</v>
      </c>
      <c r="J128" s="82"/>
      <c r="K128" s="83">
        <f t="shared" si="1"/>
        <v>1160</v>
      </c>
      <c r="L128" s="142" t="s">
        <v>172</v>
      </c>
      <c r="M128" s="85"/>
      <c r="N128"/>
      <c r="O128" s="143"/>
      <c r="P128"/>
      <c r="Q128"/>
      <c r="R128"/>
      <c r="S128"/>
      <c r="T128"/>
      <c r="U128"/>
      <c r="V128" s="135">
        <f>IF(L128="22",K128,0)</f>
        <v>1160</v>
      </c>
      <c r="W128" s="135">
        <f t="shared" si="2"/>
        <v>0</v>
      </c>
      <c r="X128" s="135">
        <f t="shared" si="3"/>
        <v>0</v>
      </c>
      <c r="Z128" s="8"/>
    </row>
    <row r="129" spans="1:26" ht="15.75" customHeight="1">
      <c r="A129" s="136"/>
      <c r="B129" s="136"/>
      <c r="C129" s="693" t="s">
        <v>72</v>
      </c>
      <c r="D129" s="694"/>
      <c r="E129" s="695"/>
      <c r="F129" s="140">
        <v>0</v>
      </c>
      <c r="G129" s="141">
        <v>45</v>
      </c>
      <c r="H129" s="82"/>
      <c r="I129" s="83">
        <f t="shared" si="0"/>
        <v>0</v>
      </c>
      <c r="J129" s="82"/>
      <c r="K129" s="83">
        <v>45</v>
      </c>
      <c r="L129" s="142" t="s">
        <v>172</v>
      </c>
      <c r="M129" s="85"/>
      <c r="N129"/>
      <c r="O129" s="143"/>
      <c r="P129"/>
      <c r="Q129"/>
      <c r="R129"/>
      <c r="S129"/>
      <c r="T129"/>
      <c r="U129"/>
      <c r="V129" s="135">
        <f>IF(L129="22",K129,0)</f>
        <v>45</v>
      </c>
      <c r="W129" s="135">
        <f t="shared" si="2"/>
        <v>0</v>
      </c>
      <c r="X129" s="135">
        <f t="shared" si="3"/>
        <v>0</v>
      </c>
      <c r="Z129" s="8"/>
    </row>
    <row r="130" spans="1:26" ht="15.75" customHeight="1">
      <c r="A130" s="78"/>
      <c r="B130" s="79"/>
      <c r="C130" s="696"/>
      <c r="D130" s="696"/>
      <c r="E130" s="697"/>
      <c r="F130" s="80"/>
      <c r="G130" s="141"/>
      <c r="H130" s="82"/>
      <c r="I130" s="83">
        <f t="shared" si="0"/>
        <v>0</v>
      </c>
      <c r="J130" s="82"/>
      <c r="K130" s="83"/>
      <c r="L130" s="142"/>
      <c r="M130" s="85"/>
      <c r="N130"/>
      <c r="O130" s="143"/>
      <c r="P130"/>
      <c r="Q130"/>
      <c r="R130"/>
      <c r="S130"/>
      <c r="T130"/>
      <c r="U130"/>
      <c r="V130" s="135"/>
      <c r="W130" s="135">
        <f t="shared" si="2"/>
        <v>0</v>
      </c>
      <c r="X130" s="135">
        <f t="shared" si="3"/>
        <v>0</v>
      </c>
      <c r="Z130" s="8"/>
    </row>
    <row r="131" spans="1:26" ht="19.5" customHeight="1">
      <c r="A131" s="78"/>
      <c r="B131" s="79"/>
      <c r="C131" s="635"/>
      <c r="D131" s="635"/>
      <c r="E131" s="636"/>
      <c r="F131" s="80"/>
      <c r="G131" s="81"/>
      <c r="H131" s="82"/>
      <c r="I131" s="83">
        <f t="shared" si="0"/>
        <v>0</v>
      </c>
      <c r="J131" s="82"/>
      <c r="K131" s="83">
        <f t="shared" si="1"/>
        <v>0</v>
      </c>
      <c r="L131" s="142"/>
      <c r="M131" s="85"/>
      <c r="N131"/>
      <c r="O131" s="143"/>
      <c r="P131"/>
      <c r="Q131"/>
      <c r="R131"/>
      <c r="S131"/>
      <c r="T131"/>
      <c r="U131"/>
      <c r="V131" s="135">
        <f>IF(L131="22",K131,0)</f>
        <v>0</v>
      </c>
      <c r="W131" s="135">
        <f t="shared" si="2"/>
        <v>0</v>
      </c>
      <c r="X131" s="135">
        <f t="shared" si="3"/>
        <v>0</v>
      </c>
      <c r="Z131" s="8"/>
    </row>
    <row r="132" spans="1:26" ht="19.5" customHeight="1">
      <c r="A132" s="144" t="s">
        <v>73</v>
      </c>
      <c r="B132" s="145"/>
      <c r="C132" s="146">
        <v>0.22</v>
      </c>
      <c r="D132" s="147"/>
      <c r="E132" s="146">
        <v>0.1</v>
      </c>
      <c r="F132" s="147"/>
      <c r="G132" s="146">
        <v>0.04</v>
      </c>
      <c r="H132" s="147">
        <v>4</v>
      </c>
      <c r="I132" s="148"/>
      <c r="J132" s="147"/>
      <c r="K132" s="148" t="s">
        <v>74</v>
      </c>
      <c r="L132" s="149"/>
      <c r="M132" s="149"/>
      <c r="N132"/>
      <c r="O132" s="53"/>
      <c r="P132"/>
      <c r="Q132"/>
      <c r="R132"/>
      <c r="S132"/>
      <c r="T132"/>
      <c r="U132" t="s">
        <v>75</v>
      </c>
      <c r="V132" s="150">
        <f>SUM(V126:V131)</f>
        <v>5055</v>
      </c>
      <c r="W132" s="150">
        <f>SUM(W126:W131)</f>
        <v>0</v>
      </c>
      <c r="X132" s="150">
        <f>SUM(X126:X131)</f>
        <v>0</v>
      </c>
      <c r="Z132" s="8"/>
    </row>
    <row r="133" spans="1:26" ht="19.5" customHeight="1">
      <c r="A133" s="640" t="s">
        <v>76</v>
      </c>
      <c r="B133" s="641"/>
      <c r="C133" s="151">
        <f>V132</f>
        <v>5055</v>
      </c>
      <c r="D133" s="152"/>
      <c r="E133" s="151">
        <f>W132</f>
        <v>0</v>
      </c>
      <c r="F133" s="152"/>
      <c r="G133" s="151">
        <f>X132</f>
        <v>0</v>
      </c>
      <c r="H133" s="152"/>
      <c r="I133" s="153"/>
      <c r="J133" s="152"/>
      <c r="K133" s="154">
        <f>C133+E133+G133</f>
        <v>5055</v>
      </c>
      <c r="L133" s="149"/>
      <c r="M133" s="195"/>
      <c r="N133"/>
      <c r="O133" s="53"/>
      <c r="P133"/>
      <c r="Q133"/>
      <c r="R133"/>
      <c r="S133"/>
      <c r="T133"/>
      <c r="U133"/>
      <c r="V133" s="116"/>
      <c r="W133" s="116"/>
      <c r="X133" s="116"/>
      <c r="Z133" s="8"/>
    </row>
    <row r="134" spans="1:26" ht="19.5" customHeight="1">
      <c r="A134" s="144"/>
      <c r="B134" s="145"/>
      <c r="C134" s="155"/>
      <c r="D134" s="156"/>
      <c r="E134" s="157"/>
      <c r="F134" s="156"/>
      <c r="G134" s="157"/>
      <c r="H134" s="156">
        <v>4</v>
      </c>
      <c r="I134" s="158"/>
      <c r="J134" s="156"/>
      <c r="K134" s="159"/>
      <c r="L134" s="149"/>
      <c r="M134" s="149"/>
      <c r="N134"/>
      <c r="O134" s="53"/>
      <c r="P134"/>
      <c r="Q134"/>
      <c r="R134"/>
      <c r="S134"/>
      <c r="T134"/>
      <c r="U134"/>
      <c r="V134" s="116"/>
      <c r="W134" s="116"/>
      <c r="X134" s="116"/>
      <c r="Z134" s="8"/>
    </row>
    <row r="135" spans="1:26" ht="19.5" customHeight="1">
      <c r="A135" s="642" t="s">
        <v>77</v>
      </c>
      <c r="B135" s="643"/>
      <c r="C135" s="151">
        <f>C133*0.22</f>
        <v>1112.1</v>
      </c>
      <c r="D135" s="152"/>
      <c r="E135" s="151">
        <f>E133*0.1</f>
        <v>0</v>
      </c>
      <c r="F135" s="152"/>
      <c r="G135" s="151">
        <f>G133*0.04</f>
        <v>0</v>
      </c>
      <c r="H135" s="152"/>
      <c r="I135" s="153"/>
      <c r="J135" s="152"/>
      <c r="K135" s="154">
        <f>C135+E135+G135</f>
        <v>1112.1</v>
      </c>
      <c r="L135" s="149"/>
      <c r="M135" s="196"/>
      <c r="N135"/>
      <c r="O135" s="53"/>
      <c r="P135"/>
      <c r="Q135"/>
      <c r="R135"/>
      <c r="S135"/>
      <c r="T135"/>
      <c r="U135"/>
      <c r="V135" s="116"/>
      <c r="W135" s="116"/>
      <c r="X135" s="116"/>
      <c r="Z135" s="8"/>
    </row>
    <row r="136" spans="1:26" ht="19.5" customHeight="1">
      <c r="A136" s="144"/>
      <c r="B136" s="145"/>
      <c r="C136" s="160"/>
      <c r="D136" s="161"/>
      <c r="E136" s="162"/>
      <c r="F136" s="161"/>
      <c r="G136" s="162"/>
      <c r="H136" s="161"/>
      <c r="I136" s="163"/>
      <c r="J136" s="161"/>
      <c r="K136" s="163"/>
      <c r="L136" s="149"/>
      <c r="M136" s="149"/>
      <c r="N136"/>
      <c r="O136" s="53"/>
      <c r="P136"/>
      <c r="Q136"/>
      <c r="R136"/>
      <c r="S136"/>
      <c r="T136"/>
      <c r="U136"/>
      <c r="V136" s="116"/>
      <c r="W136" s="116"/>
      <c r="X136" s="116"/>
      <c r="Z136" s="8"/>
    </row>
    <row r="137" spans="1:26" ht="19.5" customHeight="1">
      <c r="A137" s="144"/>
      <c r="B137" s="145"/>
      <c r="C137" s="164"/>
      <c r="D137" s="165"/>
      <c r="E137" s="166"/>
      <c r="F137" s="165"/>
      <c r="G137" s="166"/>
      <c r="H137" s="165"/>
      <c r="I137" s="167"/>
      <c r="J137" s="168"/>
      <c r="K137" s="169">
        <f>C137+E137+G137</f>
        <v>0</v>
      </c>
      <c r="L137" s="170"/>
      <c r="M137" s="170"/>
      <c r="N137"/>
      <c r="O137" s="53"/>
      <c r="P137"/>
      <c r="Q137"/>
      <c r="R137"/>
      <c r="S137"/>
      <c r="T137"/>
      <c r="U137"/>
      <c r="V137" s="116"/>
      <c r="W137" s="116"/>
      <c r="X137" s="116"/>
      <c r="Z137" s="8"/>
    </row>
    <row r="138" spans="1:26" ht="19.5" customHeight="1">
      <c r="A138" s="144"/>
      <c r="B138" s="145"/>
      <c r="C138" s="698"/>
      <c r="D138" s="638"/>
      <c r="E138" s="638"/>
      <c r="F138" s="638"/>
      <c r="G138" s="638"/>
      <c r="H138" s="638"/>
      <c r="I138" s="639"/>
      <c r="J138" s="111"/>
      <c r="K138" s="172">
        <v>0</v>
      </c>
      <c r="L138" s="170"/>
      <c r="M138" s="170"/>
      <c r="N138"/>
      <c r="O138" s="53"/>
      <c r="P138"/>
      <c r="Q138"/>
      <c r="R138"/>
      <c r="S138"/>
      <c r="T138"/>
      <c r="U138" s="173"/>
      <c r="V138" s="116"/>
      <c r="W138" s="116"/>
      <c r="X138" s="116"/>
      <c r="Z138" s="8"/>
    </row>
    <row r="139" spans="1:26" ht="19.5" customHeight="1">
      <c r="A139" s="144"/>
      <c r="B139" s="145"/>
      <c r="C139" s="674"/>
      <c r="D139" s="675"/>
      <c r="E139" s="675"/>
      <c r="F139" s="675"/>
      <c r="G139" s="675"/>
      <c r="H139" s="675"/>
      <c r="I139" s="676"/>
      <c r="J139" s="111"/>
      <c r="K139" s="174"/>
      <c r="L139" s="170"/>
      <c r="M139" s="170"/>
      <c r="N139"/>
      <c r="O139" s="53"/>
      <c r="P139"/>
      <c r="Q139"/>
      <c r="R139"/>
      <c r="S139"/>
      <c r="T139"/>
      <c r="U139"/>
      <c r="V139" s="116"/>
      <c r="W139" s="116"/>
      <c r="X139" s="116"/>
      <c r="Z139" s="8"/>
    </row>
    <row r="140" spans="1:26" ht="19.5" customHeight="1">
      <c r="A140" s="144"/>
      <c r="B140" s="145"/>
      <c r="C140" s="637"/>
      <c r="D140" s="638"/>
      <c r="E140" s="638"/>
      <c r="F140" s="638"/>
      <c r="G140" s="638"/>
      <c r="H140" s="638"/>
      <c r="I140" s="639"/>
      <c r="J140" s="111"/>
      <c r="K140" s="176">
        <v>0</v>
      </c>
      <c r="L140" s="170"/>
      <c r="M140" s="170"/>
      <c r="N140"/>
      <c r="O140" s="53"/>
      <c r="P140"/>
      <c r="Q140"/>
      <c r="R140"/>
      <c r="S140"/>
      <c r="T140"/>
      <c r="U140"/>
      <c r="V140" s="116"/>
      <c r="W140" s="116"/>
      <c r="X140" s="116"/>
      <c r="Z140" s="8"/>
    </row>
    <row r="141" spans="1:26" ht="19.5" customHeight="1">
      <c r="A141" s="144"/>
      <c r="B141" s="145"/>
      <c r="C141" s="175"/>
      <c r="D141" s="171"/>
      <c r="E141" s="171"/>
      <c r="F141" s="171"/>
      <c r="G141" s="171"/>
      <c r="H141" s="171"/>
      <c r="I141" s="171"/>
      <c r="J141" s="168"/>
      <c r="K141" s="177"/>
      <c r="L141" s="170"/>
      <c r="M141" s="170"/>
      <c r="N141"/>
      <c r="O141" s="53"/>
      <c r="P141"/>
      <c r="Q141"/>
      <c r="R141"/>
      <c r="S141"/>
      <c r="T141"/>
      <c r="U141"/>
      <c r="V141" s="116"/>
      <c r="W141" s="116"/>
      <c r="X141" s="116"/>
      <c r="Z141" s="8"/>
    </row>
    <row r="142" spans="1:26" ht="19.5" customHeight="1">
      <c r="A142" s="59"/>
      <c r="B142" s="47"/>
      <c r="C142" s="178"/>
      <c r="D142" s="178"/>
      <c r="E142" s="178"/>
      <c r="F142"/>
      <c r="G142" s="179" t="s">
        <v>75</v>
      </c>
      <c r="H142" s="180"/>
      <c r="I142" s="181" t="s">
        <v>78</v>
      </c>
      <c r="J142" s="180" t="s">
        <v>79</v>
      </c>
      <c r="K142" s="182">
        <f>SUM(K133:K141)</f>
        <v>6167.1</v>
      </c>
      <c r="L142" s="183"/>
      <c r="M142" s="197"/>
      <c r="N142"/>
      <c r="O142" s="184"/>
      <c r="P142"/>
      <c r="Q142"/>
      <c r="R142"/>
      <c r="S142"/>
      <c r="T142"/>
      <c r="U142"/>
      <c r="V142" s="116"/>
      <c r="W142" s="116"/>
      <c r="X142" s="116"/>
      <c r="Z142" s="8"/>
    </row>
    <row r="143" spans="1:26" ht="12.75">
      <c r="A143" s="677" t="s">
        <v>80</v>
      </c>
      <c r="B143" s="678"/>
      <c r="C143" s="681" t="s">
        <v>81</v>
      </c>
      <c r="D143" s="682"/>
      <c r="E143" s="682"/>
      <c r="F143" s="682"/>
      <c r="G143" s="682"/>
      <c r="H143" s="682"/>
      <c r="I143" s="682"/>
      <c r="J143" s="682"/>
      <c r="K143" s="682"/>
      <c r="L143" s="683"/>
      <c r="M143" s="92"/>
      <c r="N143"/>
      <c r="O143" s="109"/>
      <c r="P143"/>
      <c r="Q143"/>
      <c r="R143"/>
      <c r="S143"/>
      <c r="T143"/>
      <c r="U143"/>
      <c r="V143" s="116"/>
      <c r="W143" s="116"/>
      <c r="X143" s="116"/>
      <c r="Z143" s="8"/>
    </row>
    <row r="144" spans="1:26" ht="28.5" customHeight="1">
      <c r="A144" s="679"/>
      <c r="B144" s="680"/>
      <c r="C144" s="684"/>
      <c r="D144" s="685"/>
      <c r="E144" s="685"/>
      <c r="F144" s="685"/>
      <c r="G144" s="685"/>
      <c r="H144" s="685"/>
      <c r="I144" s="685"/>
      <c r="J144" s="685"/>
      <c r="K144" s="685"/>
      <c r="L144" s="686"/>
      <c r="M144" s="97"/>
      <c r="N144"/>
      <c r="O144" s="49"/>
      <c r="P144"/>
      <c r="Q144"/>
      <c r="R144"/>
      <c r="S144"/>
      <c r="T144"/>
      <c r="U144"/>
      <c r="V144" s="116"/>
      <c r="W144" s="116"/>
      <c r="X144" s="116"/>
      <c r="Z144" s="8"/>
    </row>
    <row r="145" spans="1:26" ht="12.75">
      <c r="A145" s="185" t="s">
        <v>82</v>
      </c>
      <c r="B145" s="63"/>
      <c r="C145" s="186"/>
      <c r="D145" s="187"/>
      <c r="E145" s="188"/>
      <c r="F145" s="187"/>
      <c r="G145" s="188"/>
      <c r="H145" s="67"/>
      <c r="I145" s="67"/>
      <c r="J145" s="67"/>
      <c r="K145" s="111"/>
      <c r="L145" s="112"/>
      <c r="M145" s="97"/>
      <c r="N145"/>
      <c r="O145" s="49"/>
      <c r="P145"/>
      <c r="Q145"/>
      <c r="R145"/>
      <c r="S145"/>
      <c r="T145"/>
      <c r="U145"/>
      <c r="V145" s="116"/>
      <c r="W145" s="116"/>
      <c r="X145" s="116"/>
      <c r="Z145" s="8"/>
    </row>
    <row r="146" spans="1:26" ht="12.75">
      <c r="A146" s="687"/>
      <c r="B146" s="688"/>
      <c r="C146" s="186"/>
      <c r="D146" s="689"/>
      <c r="E146" s="690"/>
      <c r="F146" s="689"/>
      <c r="G146" s="690"/>
      <c r="H146" s="168"/>
      <c r="I146" s="168"/>
      <c r="J146" s="168"/>
      <c r="K146" s="691"/>
      <c r="L146" s="692"/>
      <c r="M146" s="97"/>
      <c r="N146"/>
      <c r="O146" s="49"/>
      <c r="P146"/>
      <c r="Q146"/>
      <c r="R146"/>
      <c r="S146"/>
      <c r="T146"/>
      <c r="U146"/>
      <c r="V146" s="116"/>
      <c r="W146" s="116"/>
      <c r="X146" s="116"/>
      <c r="Z146" s="8"/>
    </row>
    <row r="147" spans="1:26" ht="13.5" thickBot="1">
      <c r="A147" s="189"/>
      <c r="B147" s="190"/>
      <c r="C147" s="191"/>
      <c r="D147" s="56"/>
      <c r="E147" s="192"/>
      <c r="F147" s="56"/>
      <c r="G147" s="192"/>
      <c r="H147" s="107"/>
      <c r="I147" s="107"/>
      <c r="J147" s="107"/>
      <c r="K147" s="193"/>
      <c r="L147" s="194"/>
      <c r="M147" s="108"/>
      <c r="N147"/>
      <c r="O147" s="49"/>
      <c r="P147"/>
      <c r="Q147"/>
      <c r="R147"/>
      <c r="S147"/>
      <c r="T147"/>
      <c r="U147"/>
      <c r="V147" s="116"/>
      <c r="W147" s="116"/>
      <c r="X147" s="116"/>
      <c r="Z147" s="8"/>
    </row>
    <row r="148" ht="12.75"/>
    <row r="149" ht="12.75"/>
    <row r="150" ht="12.75"/>
    <row r="151" spans="1:26" s="213" customFormat="1" ht="34.5" thickBot="1">
      <c r="A151" s="212" t="s">
        <v>84</v>
      </c>
      <c r="H151" s="216"/>
      <c r="I151" s="216"/>
      <c r="J151" s="216"/>
      <c r="K151" s="216"/>
      <c r="L151" s="216"/>
      <c r="M151" s="217"/>
      <c r="Z151" s="217"/>
    </row>
    <row r="152" spans="1:26" ht="12.75">
      <c r="A152" s="10"/>
      <c r="B152" s="11"/>
      <c r="C152" s="11"/>
      <c r="D152" s="11"/>
      <c r="E152" s="11"/>
      <c r="F152" s="11"/>
      <c r="G152" s="11"/>
      <c r="H152" s="12"/>
      <c r="I152" s="12"/>
      <c r="J152" s="12"/>
      <c r="K152" s="12"/>
      <c r="L152" s="13"/>
      <c r="M152" s="13"/>
      <c r="N152"/>
      <c r="O152" s="109"/>
      <c r="P152"/>
      <c r="Q152"/>
      <c r="R152"/>
      <c r="S152"/>
      <c r="T152"/>
      <c r="U152"/>
      <c r="V152" s="116"/>
      <c r="W152" s="116"/>
      <c r="X152" s="116"/>
      <c r="Z152" s="8"/>
    </row>
    <row r="153" spans="1:24" s="17" customFormat="1" ht="18.75">
      <c r="A153" s="651" t="s">
        <v>3</v>
      </c>
      <c r="B153" s="652"/>
      <c r="C153" s="652"/>
      <c r="D153" s="652"/>
      <c r="E153" s="653"/>
      <c r="F153" s="14"/>
      <c r="G153" s="14"/>
      <c r="H153" s="15"/>
      <c r="I153" s="15"/>
      <c r="J153" s="15"/>
      <c r="K153" s="15"/>
      <c r="L153" s="16"/>
      <c r="M153" s="16"/>
      <c r="O153" s="15"/>
      <c r="P153"/>
      <c r="Q153"/>
      <c r="R153"/>
      <c r="S153"/>
      <c r="T153"/>
      <c r="U153"/>
      <c r="V153" s="117"/>
      <c r="W153" s="117"/>
      <c r="X153" s="117"/>
    </row>
    <row r="154" spans="1:24" s="21" customFormat="1" ht="12.75" customHeight="1">
      <c r="A154" s="665" t="s">
        <v>4</v>
      </c>
      <c r="B154" s="666"/>
      <c r="C154" s="666"/>
      <c r="D154" s="666"/>
      <c r="E154" s="667"/>
      <c r="F154" s="18"/>
      <c r="G154" s="18"/>
      <c r="H154" s="19"/>
      <c r="I154" s="19"/>
      <c r="J154" s="19"/>
      <c r="K154" s="19"/>
      <c r="L154" s="20"/>
      <c r="M154" s="20"/>
      <c r="O154" s="19"/>
      <c r="P154"/>
      <c r="Q154"/>
      <c r="R154"/>
      <c r="S154"/>
      <c r="T154"/>
      <c r="U154"/>
      <c r="V154" s="118"/>
      <c r="W154" s="118"/>
      <c r="X154" s="118"/>
    </row>
    <row r="155" spans="1:24" s="21" customFormat="1" ht="12.75" customHeight="1">
      <c r="A155" s="665" t="s">
        <v>5</v>
      </c>
      <c r="B155" s="666"/>
      <c r="C155" s="666"/>
      <c r="D155" s="666"/>
      <c r="E155" s="667"/>
      <c r="F155" s="18"/>
      <c r="G155" s="18"/>
      <c r="H155" s="19"/>
      <c r="I155" s="19"/>
      <c r="J155" s="19"/>
      <c r="K155" s="19"/>
      <c r="L155" s="20"/>
      <c r="M155" s="20"/>
      <c r="O155" s="19"/>
      <c r="P155"/>
      <c r="Q155"/>
      <c r="R155"/>
      <c r="S155"/>
      <c r="T155"/>
      <c r="U155"/>
      <c r="V155" s="118"/>
      <c r="W155" s="118"/>
      <c r="X155" s="118"/>
    </row>
    <row r="156" spans="1:24" s="21" customFormat="1" ht="15">
      <c r="A156" s="665" t="s">
        <v>6</v>
      </c>
      <c r="B156" s="666"/>
      <c r="C156" s="666"/>
      <c r="D156" s="666"/>
      <c r="E156" s="667"/>
      <c r="F156" s="18"/>
      <c r="G156" s="18"/>
      <c r="H156" s="19"/>
      <c r="I156" s="19"/>
      <c r="J156" s="19"/>
      <c r="K156" s="19"/>
      <c r="L156" s="20"/>
      <c r="M156" s="20"/>
      <c r="O156" s="19"/>
      <c r="P156"/>
      <c r="Q156"/>
      <c r="R156"/>
      <c r="S156"/>
      <c r="T156"/>
      <c r="U156"/>
      <c r="V156" s="118"/>
      <c r="W156" s="118"/>
      <c r="X156" s="118"/>
    </row>
    <row r="157" spans="1:24" s="21" customFormat="1" ht="15">
      <c r="A157" s="668" t="s">
        <v>83</v>
      </c>
      <c r="B157" s="669"/>
      <c r="C157" s="669"/>
      <c r="D157" s="669"/>
      <c r="E157" s="670"/>
      <c r="F157" s="18"/>
      <c r="G157" s="18"/>
      <c r="H157" s="19"/>
      <c r="I157" s="19"/>
      <c r="J157" s="19"/>
      <c r="K157" s="19"/>
      <c r="L157" s="20"/>
      <c r="M157" s="20"/>
      <c r="O157" s="19"/>
      <c r="P157"/>
      <c r="Q157"/>
      <c r="R157"/>
      <c r="S157"/>
      <c r="T157"/>
      <c r="U157"/>
      <c r="V157" s="118"/>
      <c r="W157" s="118"/>
      <c r="X157" s="118"/>
    </row>
    <row r="158" spans="1:24" s="21" customFormat="1" ht="12.75">
      <c r="A158" s="22" t="s">
        <v>55</v>
      </c>
      <c r="B158" s="23"/>
      <c r="C158" s="23"/>
      <c r="D158" s="23"/>
      <c r="E158" s="24"/>
      <c r="F158" s="18"/>
      <c r="G158" s="18"/>
      <c r="H158" s="19"/>
      <c r="I158" s="19"/>
      <c r="J158" s="19"/>
      <c r="K158" s="19"/>
      <c r="L158" s="20"/>
      <c r="M158" s="20"/>
      <c r="O158" s="19"/>
      <c r="P158"/>
      <c r="Q158"/>
      <c r="R158"/>
      <c r="S158"/>
      <c r="T158"/>
      <c r="U158"/>
      <c r="V158" s="118"/>
      <c r="W158" s="118"/>
      <c r="X158" s="118"/>
    </row>
    <row r="159" spans="1:24" s="21" customFormat="1" ht="12.75">
      <c r="A159" s="671" t="s">
        <v>56</v>
      </c>
      <c r="B159" s="672"/>
      <c r="C159" s="672"/>
      <c r="D159" s="672"/>
      <c r="E159" s="673"/>
      <c r="F159" s="25"/>
      <c r="G159" s="25"/>
      <c r="H159" s="26"/>
      <c r="I159" s="26"/>
      <c r="J159" s="26"/>
      <c r="K159" s="26"/>
      <c r="L159" s="27"/>
      <c r="M159" s="27"/>
      <c r="O159" s="19"/>
      <c r="P159"/>
      <c r="Q159"/>
      <c r="R159"/>
      <c r="S159"/>
      <c r="T159"/>
      <c r="U159"/>
      <c r="V159" s="118"/>
      <c r="W159" s="118"/>
      <c r="X159" s="118"/>
    </row>
    <row r="160" spans="1:26" ht="13.5" thickBot="1">
      <c r="A160" s="28"/>
      <c r="B160" s="29"/>
      <c r="C160" s="29"/>
      <c r="D160" s="29"/>
      <c r="E160" s="29"/>
      <c r="F160" s="29"/>
      <c r="G160" s="29"/>
      <c r="H160" s="30"/>
      <c r="I160" s="30"/>
      <c r="J160" s="30"/>
      <c r="K160" s="30"/>
      <c r="L160" s="31"/>
      <c r="M160" s="31"/>
      <c r="N160"/>
      <c r="O160" s="109"/>
      <c r="P160"/>
      <c r="Q160"/>
      <c r="R160"/>
      <c r="S160"/>
      <c r="T160"/>
      <c r="U160"/>
      <c r="V160" s="116"/>
      <c r="W160" s="116"/>
      <c r="X160" s="116"/>
      <c r="Z160" s="8"/>
    </row>
    <row r="161" spans="1:26" ht="12.75">
      <c r="A161" s="32"/>
      <c r="B161" s="33"/>
      <c r="C161" s="33"/>
      <c r="D161" s="34"/>
      <c r="E161" s="33"/>
      <c r="F161" s="34"/>
      <c r="G161" s="34"/>
      <c r="H161" s="35"/>
      <c r="I161" s="35"/>
      <c r="J161" s="35"/>
      <c r="K161" s="35"/>
      <c r="L161" s="35"/>
      <c r="M161" s="119"/>
      <c r="N161"/>
      <c r="O161" s="109"/>
      <c r="P161"/>
      <c r="Q161"/>
      <c r="R161"/>
      <c r="S161"/>
      <c r="T161"/>
      <c r="U161"/>
      <c r="V161" s="116"/>
      <c r="W161" s="116"/>
      <c r="X161" s="116"/>
      <c r="Z161" s="8"/>
    </row>
    <row r="162" spans="1:26" ht="18.75">
      <c r="A162" s="37"/>
      <c r="B162" s="38"/>
      <c r="C162" s="38"/>
      <c r="D162" s="39" t="s">
        <v>57</v>
      </c>
      <c r="E162" s="38"/>
      <c r="F162" s="39"/>
      <c r="G162" s="651" t="s">
        <v>58</v>
      </c>
      <c r="H162" s="652"/>
      <c r="I162" s="652"/>
      <c r="J162" s="652"/>
      <c r="K162" s="652"/>
      <c r="L162" s="653"/>
      <c r="M162" s="31"/>
      <c r="N162"/>
      <c r="O162" s="109"/>
      <c r="P162"/>
      <c r="Q162"/>
      <c r="R162"/>
      <c r="S162"/>
      <c r="T162"/>
      <c r="U162"/>
      <c r="V162" s="116"/>
      <c r="W162" s="116"/>
      <c r="X162" s="116"/>
      <c r="Z162" s="8"/>
    </row>
    <row r="163" spans="1:26" ht="26.25">
      <c r="A163" s="198" t="s">
        <v>84</v>
      </c>
      <c r="B163" s="44"/>
      <c r="C163" s="45"/>
      <c r="D163" s="47"/>
      <c r="E163" s="47"/>
      <c r="F163" s="47"/>
      <c r="G163" s="654" t="s">
        <v>9</v>
      </c>
      <c r="H163" s="655"/>
      <c r="I163" s="655"/>
      <c r="J163" s="655"/>
      <c r="K163" s="655"/>
      <c r="L163" s="656"/>
      <c r="M163" s="31"/>
      <c r="N163"/>
      <c r="O163" s="109"/>
      <c r="P163"/>
      <c r="Q163"/>
      <c r="R163"/>
      <c r="S163"/>
      <c r="T163"/>
      <c r="U163"/>
      <c r="V163" s="116"/>
      <c r="W163" s="116"/>
      <c r="X163" s="116"/>
      <c r="Z163" s="8"/>
    </row>
    <row r="164" spans="1:26" ht="15">
      <c r="A164" s="120" t="s">
        <v>10</v>
      </c>
      <c r="B164" s="199"/>
      <c r="C164" s="52" t="s">
        <v>85</v>
      </c>
      <c r="D164" s="47"/>
      <c r="E164" s="47"/>
      <c r="F164" s="47"/>
      <c r="G164" s="654" t="s">
        <v>12</v>
      </c>
      <c r="H164" s="655"/>
      <c r="I164" s="655"/>
      <c r="J164" s="655"/>
      <c r="K164" s="655"/>
      <c r="L164" s="656"/>
      <c r="M164" s="31"/>
      <c r="N164"/>
      <c r="O164" s="109"/>
      <c r="P164"/>
      <c r="Q164"/>
      <c r="R164"/>
      <c r="S164"/>
      <c r="T164"/>
      <c r="U164"/>
      <c r="V164" s="116"/>
      <c r="W164" s="116"/>
      <c r="X164" s="116"/>
      <c r="Z164" s="8"/>
    </row>
    <row r="165" spans="1:26" ht="12.75">
      <c r="A165" s="657" t="s">
        <v>173</v>
      </c>
      <c r="B165" s="658"/>
      <c r="C165" s="54" t="s">
        <v>174</v>
      </c>
      <c r="D165" s="47"/>
      <c r="E165" s="47"/>
      <c r="F165" s="47"/>
      <c r="G165" s="56"/>
      <c r="H165" s="57"/>
      <c r="I165" s="57"/>
      <c r="J165" s="57"/>
      <c r="K165" s="57"/>
      <c r="L165" s="58"/>
      <c r="M165" s="31"/>
      <c r="N165"/>
      <c r="O165" s="109"/>
      <c r="P165"/>
      <c r="Q165"/>
      <c r="R165"/>
      <c r="S165"/>
      <c r="T165"/>
      <c r="U165"/>
      <c r="V165" s="116"/>
      <c r="W165" s="116"/>
      <c r="X165" s="116"/>
      <c r="Z165" s="8"/>
    </row>
    <row r="166" spans="1:26" ht="6.75" customHeight="1">
      <c r="A166" s="59"/>
      <c r="B166" s="47"/>
      <c r="C166" s="47"/>
      <c r="D166" s="47"/>
      <c r="E166" s="47"/>
      <c r="F166" s="47"/>
      <c r="G166" s="60"/>
      <c r="H166" s="49"/>
      <c r="I166" s="49"/>
      <c r="J166" s="49"/>
      <c r="K166" s="49"/>
      <c r="L166" s="109"/>
      <c r="M166" s="123"/>
      <c r="N166"/>
      <c r="O166" s="109"/>
      <c r="P166"/>
      <c r="Q166"/>
      <c r="R166"/>
      <c r="S166"/>
      <c r="T166"/>
      <c r="U166"/>
      <c r="V166" s="116"/>
      <c r="W166" s="116"/>
      <c r="X166" s="116"/>
      <c r="Z166" s="8"/>
    </row>
    <row r="167" spans="1:26" ht="12.75">
      <c r="A167" s="59"/>
      <c r="B167" s="64"/>
      <c r="C167" s="64"/>
      <c r="D167" s="47"/>
      <c r="E167" s="47"/>
      <c r="F167" s="65"/>
      <c r="G167" s="659" t="s">
        <v>62</v>
      </c>
      <c r="H167" s="660"/>
      <c r="I167" s="660"/>
      <c r="J167" s="660"/>
      <c r="K167" s="660"/>
      <c r="L167" s="661"/>
      <c r="M167" s="31"/>
      <c r="N167"/>
      <c r="O167" s="109"/>
      <c r="P167"/>
      <c r="Q167"/>
      <c r="R167"/>
      <c r="S167"/>
      <c r="T167"/>
      <c r="U167"/>
      <c r="V167" s="116"/>
      <c r="W167" s="116"/>
      <c r="X167" s="116"/>
      <c r="Z167" s="8"/>
    </row>
    <row r="168" spans="1:26" ht="6.75" customHeight="1">
      <c r="A168" s="59"/>
      <c r="B168" s="47"/>
      <c r="C168" s="47"/>
      <c r="D168" s="47"/>
      <c r="E168" s="47"/>
      <c r="F168" s="47"/>
      <c r="G168" s="60"/>
      <c r="H168" s="49"/>
      <c r="I168" s="49"/>
      <c r="J168" s="49"/>
      <c r="K168" s="49"/>
      <c r="L168" s="109"/>
      <c r="M168" s="123"/>
      <c r="N168"/>
      <c r="O168" s="109"/>
      <c r="P168"/>
      <c r="Q168"/>
      <c r="R168"/>
      <c r="S168"/>
      <c r="T168"/>
      <c r="U168"/>
      <c r="V168" s="116"/>
      <c r="W168" s="116"/>
      <c r="X168" s="116"/>
      <c r="Z168" s="8"/>
    </row>
    <row r="169" spans="1:26" ht="15">
      <c r="A169" s="59"/>
      <c r="B169" s="64"/>
      <c r="C169" s="64"/>
      <c r="D169" s="47"/>
      <c r="E169" s="47"/>
      <c r="F169" s="47"/>
      <c r="G169" s="662" t="s">
        <v>86</v>
      </c>
      <c r="H169" s="663"/>
      <c r="I169" s="663"/>
      <c r="J169" s="663"/>
      <c r="K169" s="663"/>
      <c r="L169" s="664"/>
      <c r="M169" s="31"/>
      <c r="N169"/>
      <c r="O169" s="109"/>
      <c r="P169"/>
      <c r="Q169"/>
      <c r="R169"/>
      <c r="S169"/>
      <c r="T169"/>
      <c r="U169"/>
      <c r="V169" s="116"/>
      <c r="W169" s="116"/>
      <c r="X169" s="116"/>
      <c r="Z169" s="8"/>
    </row>
    <row r="170" spans="1:26" ht="15.75" thickBot="1">
      <c r="A170" s="70"/>
      <c r="B170" s="71"/>
      <c r="C170" s="71"/>
      <c r="D170" s="71"/>
      <c r="E170" s="71"/>
      <c r="F170" s="71"/>
      <c r="G170" s="645" t="s">
        <v>64</v>
      </c>
      <c r="H170" s="646"/>
      <c r="I170" s="646"/>
      <c r="J170" s="646"/>
      <c r="K170" s="646"/>
      <c r="L170" s="647"/>
      <c r="M170" s="124"/>
      <c r="N170"/>
      <c r="O170" s="109"/>
      <c r="P170"/>
      <c r="Q170"/>
      <c r="R170"/>
      <c r="S170"/>
      <c r="T170"/>
      <c r="U170"/>
      <c r="V170" s="116"/>
      <c r="W170" s="116"/>
      <c r="X170" s="116"/>
      <c r="Z170" s="8"/>
    </row>
    <row r="171" spans="1:15" ht="12.75">
      <c r="A171" s="125"/>
      <c r="B171" s="126"/>
      <c r="C171" s="127"/>
      <c r="D171" s="47"/>
      <c r="E171" s="127"/>
      <c r="F171" s="128"/>
      <c r="G171" s="127"/>
      <c r="H171" s="128"/>
      <c r="I171" s="127"/>
      <c r="J171" s="128"/>
      <c r="K171" s="127"/>
      <c r="L171" s="129"/>
      <c r="M171" s="130"/>
      <c r="O171" s="65"/>
    </row>
    <row r="172" spans="1:15" ht="12.75">
      <c r="A172" s="131"/>
      <c r="B172" s="127"/>
      <c r="C172" s="127"/>
      <c r="D172" s="132"/>
      <c r="E172" s="127"/>
      <c r="F172" s="132"/>
      <c r="G172" s="127"/>
      <c r="H172" s="132"/>
      <c r="I172" s="127"/>
      <c r="J172" s="132"/>
      <c r="K172" s="127"/>
      <c r="L172" s="133"/>
      <c r="M172" s="133"/>
      <c r="O172" s="65"/>
    </row>
    <row r="173" spans="1:26" ht="12.75">
      <c r="A173" s="75" t="s">
        <v>18</v>
      </c>
      <c r="B173" s="76" t="s">
        <v>19</v>
      </c>
      <c r="C173" s="648" t="s">
        <v>20</v>
      </c>
      <c r="D173" s="648"/>
      <c r="E173" s="649"/>
      <c r="F173" s="76" t="s">
        <v>65</v>
      </c>
      <c r="G173" s="76" t="s">
        <v>66</v>
      </c>
      <c r="H173" s="76" t="s">
        <v>21</v>
      </c>
      <c r="I173" s="76" t="s">
        <v>22</v>
      </c>
      <c r="J173" s="76" t="s">
        <v>23</v>
      </c>
      <c r="K173" s="76" t="s">
        <v>22</v>
      </c>
      <c r="L173" s="77" t="s">
        <v>67</v>
      </c>
      <c r="M173" s="77" t="s">
        <v>68</v>
      </c>
      <c r="N173"/>
      <c r="O173" s="134"/>
      <c r="P173"/>
      <c r="Q173"/>
      <c r="R173"/>
      <c r="S173"/>
      <c r="T173"/>
      <c r="U173"/>
      <c r="V173" s="135" t="s">
        <v>163</v>
      </c>
      <c r="W173" s="135" t="s">
        <v>69</v>
      </c>
      <c r="X173" s="135" t="s">
        <v>70</v>
      </c>
      <c r="Z173" s="8"/>
    </row>
    <row r="174" spans="1:26" ht="19.5" customHeight="1">
      <c r="A174" s="78"/>
      <c r="B174" s="79"/>
      <c r="C174" s="650" t="s">
        <v>87</v>
      </c>
      <c r="D174" s="635"/>
      <c r="E174" s="636"/>
      <c r="F174" s="80">
        <v>0</v>
      </c>
      <c r="G174" s="81">
        <v>0</v>
      </c>
      <c r="H174" s="82"/>
      <c r="I174" s="83">
        <f aca="true" t="shared" si="4" ref="I174:I179">(G174*F174)-(G174*F174)*H174</f>
        <v>0</v>
      </c>
      <c r="J174" s="82"/>
      <c r="K174" s="83">
        <f aca="true" t="shared" si="5" ref="K174:K179">I174-(I174*J174)</f>
        <v>0</v>
      </c>
      <c r="L174" s="142"/>
      <c r="M174" s="85"/>
      <c r="N174"/>
      <c r="O174" s="143"/>
      <c r="P174"/>
      <c r="Q174"/>
      <c r="R174"/>
      <c r="S174"/>
      <c r="T174"/>
      <c r="U174"/>
      <c r="V174" s="135">
        <f aca="true" t="shared" si="6" ref="V174:V179">IF(L174="22",K174,0)</f>
        <v>0</v>
      </c>
      <c r="W174" s="135">
        <f aca="true" t="shared" si="7" ref="W174:W179">IF(L174="10",K174,0)</f>
        <v>0</v>
      </c>
      <c r="X174" s="135">
        <f aca="true" t="shared" si="8" ref="X174:X179">IF(L174="4",K174,0)</f>
        <v>0</v>
      </c>
      <c r="Z174" s="8"/>
    </row>
    <row r="175" spans="1:26" ht="19.5" customHeight="1">
      <c r="A175" s="78"/>
      <c r="B175" s="79"/>
      <c r="C175" s="650" t="s">
        <v>88</v>
      </c>
      <c r="D175" s="635"/>
      <c r="E175" s="636"/>
      <c r="F175" s="80">
        <v>2</v>
      </c>
      <c r="G175" s="81">
        <v>400</v>
      </c>
      <c r="H175" s="82"/>
      <c r="I175" s="83">
        <f t="shared" si="4"/>
        <v>800</v>
      </c>
      <c r="J175" s="82"/>
      <c r="K175" s="83">
        <f t="shared" si="5"/>
        <v>800</v>
      </c>
      <c r="L175" s="142" t="s">
        <v>172</v>
      </c>
      <c r="M175" s="85"/>
      <c r="N175"/>
      <c r="O175" s="143"/>
      <c r="P175"/>
      <c r="Q175"/>
      <c r="R175"/>
      <c r="S175"/>
      <c r="T175"/>
      <c r="U175"/>
      <c r="V175" s="135">
        <f t="shared" si="6"/>
        <v>800</v>
      </c>
      <c r="W175" s="135">
        <f t="shared" si="7"/>
        <v>0</v>
      </c>
      <c r="X175" s="135">
        <f t="shared" si="8"/>
        <v>0</v>
      </c>
      <c r="Z175" s="8"/>
    </row>
    <row r="176" spans="1:26" ht="19.5" customHeight="1">
      <c r="A176" s="78"/>
      <c r="B176" s="79"/>
      <c r="C176" s="635"/>
      <c r="D176" s="635"/>
      <c r="E176" s="636"/>
      <c r="F176" s="80">
        <v>0</v>
      </c>
      <c r="G176" s="81">
        <v>0</v>
      </c>
      <c r="H176" s="82"/>
      <c r="I176" s="83">
        <f t="shared" si="4"/>
        <v>0</v>
      </c>
      <c r="J176" s="82"/>
      <c r="K176" s="83">
        <f t="shared" si="5"/>
        <v>0</v>
      </c>
      <c r="L176" s="142"/>
      <c r="M176" s="85"/>
      <c r="N176"/>
      <c r="O176" s="143"/>
      <c r="P176"/>
      <c r="Q176"/>
      <c r="R176"/>
      <c r="S176"/>
      <c r="T176"/>
      <c r="U176"/>
      <c r="V176" s="135">
        <f t="shared" si="6"/>
        <v>0</v>
      </c>
      <c r="W176" s="135">
        <f t="shared" si="7"/>
        <v>0</v>
      </c>
      <c r="X176" s="135">
        <f t="shared" si="8"/>
        <v>0</v>
      </c>
      <c r="Z176" s="8"/>
    </row>
    <row r="177" spans="1:26" ht="19.5" customHeight="1">
      <c r="A177" s="78"/>
      <c r="B177" s="79"/>
      <c r="C177" s="635"/>
      <c r="D177" s="635"/>
      <c r="E177" s="636"/>
      <c r="F177" s="80"/>
      <c r="G177" s="81"/>
      <c r="H177" s="82"/>
      <c r="I177" s="83">
        <f t="shared" si="4"/>
        <v>0</v>
      </c>
      <c r="J177" s="82"/>
      <c r="K177" s="83">
        <f t="shared" si="5"/>
        <v>0</v>
      </c>
      <c r="L177" s="142"/>
      <c r="M177" s="85"/>
      <c r="N177"/>
      <c r="O177" s="143"/>
      <c r="P177"/>
      <c r="Q177"/>
      <c r="R177"/>
      <c r="S177"/>
      <c r="T177"/>
      <c r="U177"/>
      <c r="V177" s="135">
        <f t="shared" si="6"/>
        <v>0</v>
      </c>
      <c r="W177" s="135">
        <f t="shared" si="7"/>
        <v>0</v>
      </c>
      <c r="X177" s="135">
        <f t="shared" si="8"/>
        <v>0</v>
      </c>
      <c r="Z177" s="8"/>
    </row>
    <row r="178" spans="1:26" ht="19.5" customHeight="1">
      <c r="A178" s="78"/>
      <c r="B178" s="79"/>
      <c r="C178" s="635"/>
      <c r="D178" s="635"/>
      <c r="E178" s="636"/>
      <c r="F178" s="80"/>
      <c r="G178" s="81"/>
      <c r="H178" s="82"/>
      <c r="I178" s="83">
        <f t="shared" si="4"/>
        <v>0</v>
      </c>
      <c r="J178" s="82"/>
      <c r="K178" s="83">
        <f t="shared" si="5"/>
        <v>0</v>
      </c>
      <c r="L178" s="142"/>
      <c r="M178" s="85"/>
      <c r="N178"/>
      <c r="O178" s="143"/>
      <c r="P178"/>
      <c r="Q178"/>
      <c r="R178"/>
      <c r="S178"/>
      <c r="T178"/>
      <c r="U178"/>
      <c r="V178" s="135">
        <f t="shared" si="6"/>
        <v>0</v>
      </c>
      <c r="W178" s="135">
        <f t="shared" si="7"/>
        <v>0</v>
      </c>
      <c r="X178" s="135">
        <f t="shared" si="8"/>
        <v>0</v>
      </c>
      <c r="Z178" s="8"/>
    </row>
    <row r="179" spans="1:26" ht="19.5" customHeight="1">
      <c r="A179" s="78"/>
      <c r="B179" s="79"/>
      <c r="C179" s="635"/>
      <c r="D179" s="635"/>
      <c r="E179" s="636"/>
      <c r="F179" s="80"/>
      <c r="G179" s="81"/>
      <c r="H179" s="82"/>
      <c r="I179" s="83">
        <f t="shared" si="4"/>
        <v>0</v>
      </c>
      <c r="J179" s="82"/>
      <c r="K179" s="83">
        <f t="shared" si="5"/>
        <v>0</v>
      </c>
      <c r="L179" s="142"/>
      <c r="M179" s="85"/>
      <c r="N179"/>
      <c r="O179" s="143"/>
      <c r="P179"/>
      <c r="Q179"/>
      <c r="R179"/>
      <c r="S179"/>
      <c r="T179"/>
      <c r="U179"/>
      <c r="V179" s="135">
        <f t="shared" si="6"/>
        <v>0</v>
      </c>
      <c r="W179" s="135">
        <f t="shared" si="7"/>
        <v>0</v>
      </c>
      <c r="X179" s="135">
        <f t="shared" si="8"/>
        <v>0</v>
      </c>
      <c r="Z179" s="8"/>
    </row>
    <row r="180" spans="1:26" ht="19.5" customHeight="1">
      <c r="A180" s="144" t="s">
        <v>73</v>
      </c>
      <c r="B180" s="145"/>
      <c r="C180" s="146">
        <v>0.22</v>
      </c>
      <c r="D180" s="147"/>
      <c r="E180" s="146">
        <v>0.1</v>
      </c>
      <c r="F180" s="147"/>
      <c r="G180" s="146">
        <v>0.04</v>
      </c>
      <c r="H180" s="147">
        <v>4</v>
      </c>
      <c r="I180" s="200"/>
      <c r="J180" s="147"/>
      <c r="K180" s="200" t="s">
        <v>74</v>
      </c>
      <c r="L180" s="149"/>
      <c r="M180" s="149"/>
      <c r="N180"/>
      <c r="O180" s="53"/>
      <c r="P180"/>
      <c r="Q180"/>
      <c r="R180"/>
      <c r="S180"/>
      <c r="T180"/>
      <c r="U180" t="s">
        <v>75</v>
      </c>
      <c r="V180" s="150">
        <f>SUM(V174:V179)</f>
        <v>800</v>
      </c>
      <c r="W180" s="150">
        <f>SUM(W174:W179)</f>
        <v>0</v>
      </c>
      <c r="X180" s="150">
        <f>SUM(X174:X179)</f>
        <v>0</v>
      </c>
      <c r="Z180" s="8"/>
    </row>
    <row r="181" spans="1:26" ht="19.5" customHeight="1">
      <c r="A181" s="640" t="s">
        <v>76</v>
      </c>
      <c r="B181" s="641"/>
      <c r="C181" s="151">
        <f>V180</f>
        <v>800</v>
      </c>
      <c r="D181" s="152"/>
      <c r="E181" s="151">
        <f>W180</f>
        <v>0</v>
      </c>
      <c r="F181" s="152"/>
      <c r="G181" s="151">
        <f>X180</f>
        <v>0</v>
      </c>
      <c r="H181" s="152"/>
      <c r="I181" s="153"/>
      <c r="J181" s="152"/>
      <c r="K181" s="154">
        <f>C181+E181+G181</f>
        <v>800</v>
      </c>
      <c r="L181" s="149"/>
      <c r="M181" s="218"/>
      <c r="N181"/>
      <c r="O181" s="53"/>
      <c r="P181"/>
      <c r="Q181"/>
      <c r="R181"/>
      <c r="S181"/>
      <c r="T181"/>
      <c r="U181"/>
      <c r="V181" s="116"/>
      <c r="W181" s="116"/>
      <c r="X181" s="116"/>
      <c r="Z181" s="8"/>
    </row>
    <row r="182" spans="1:26" ht="19.5" customHeight="1">
      <c r="A182" s="144"/>
      <c r="B182" s="145"/>
      <c r="C182" s="155"/>
      <c r="D182" s="156"/>
      <c r="E182" s="157"/>
      <c r="F182" s="156"/>
      <c r="G182" s="157"/>
      <c r="H182" s="156">
        <v>4</v>
      </c>
      <c r="I182" s="201"/>
      <c r="J182" s="156"/>
      <c r="K182" s="159"/>
      <c r="L182" s="149"/>
      <c r="M182" s="149"/>
      <c r="N182"/>
      <c r="O182" s="53"/>
      <c r="P182"/>
      <c r="Q182"/>
      <c r="R182"/>
      <c r="S182"/>
      <c r="T182"/>
      <c r="U182"/>
      <c r="V182" s="116"/>
      <c r="W182" s="116"/>
      <c r="X182" s="116"/>
      <c r="Z182" s="8"/>
    </row>
    <row r="183" spans="1:26" ht="19.5" customHeight="1">
      <c r="A183" s="642" t="s">
        <v>77</v>
      </c>
      <c r="B183" s="643"/>
      <c r="C183" s="151">
        <f>C181*0.22</f>
        <v>176</v>
      </c>
      <c r="D183" s="152"/>
      <c r="E183" s="151">
        <f>E181*0.1</f>
        <v>0</v>
      </c>
      <c r="F183" s="152"/>
      <c r="G183" s="151">
        <f>G181*0.04</f>
        <v>0</v>
      </c>
      <c r="H183" s="152"/>
      <c r="I183" s="153"/>
      <c r="J183" s="152"/>
      <c r="K183" s="154">
        <f>C183+E183+G183</f>
        <v>176</v>
      </c>
      <c r="L183" s="149"/>
      <c r="M183" s="219"/>
      <c r="N183"/>
      <c r="O183" s="53"/>
      <c r="P183"/>
      <c r="Q183"/>
      <c r="R183"/>
      <c r="S183"/>
      <c r="T183"/>
      <c r="U183"/>
      <c r="V183" s="116"/>
      <c r="W183" s="116"/>
      <c r="X183" s="116"/>
      <c r="Z183" s="8"/>
    </row>
    <row r="184" spans="1:26" ht="19.5" customHeight="1">
      <c r="A184" s="144"/>
      <c r="B184" s="145"/>
      <c r="C184" s="160"/>
      <c r="D184" s="161"/>
      <c r="E184" s="162"/>
      <c r="F184" s="161"/>
      <c r="G184" s="162"/>
      <c r="H184" s="161"/>
      <c r="I184" s="202"/>
      <c r="J184" s="161"/>
      <c r="K184" s="202"/>
      <c r="L184" s="149"/>
      <c r="M184" s="149"/>
      <c r="N184"/>
      <c r="O184" s="53"/>
      <c r="P184"/>
      <c r="Q184"/>
      <c r="R184"/>
      <c r="S184"/>
      <c r="T184"/>
      <c r="U184"/>
      <c r="V184" s="116"/>
      <c r="W184" s="116"/>
      <c r="X184" s="116"/>
      <c r="Z184" s="8"/>
    </row>
    <row r="185" spans="1:26" ht="19.5" customHeight="1">
      <c r="A185" s="144"/>
      <c r="B185" s="145"/>
      <c r="C185" s="164"/>
      <c r="D185" s="165"/>
      <c r="E185" s="166"/>
      <c r="F185" s="165"/>
      <c r="G185" s="166"/>
      <c r="H185" s="165"/>
      <c r="I185" s="203"/>
      <c r="J185" s="168"/>
      <c r="K185" s="169">
        <f>C185+E185+G185</f>
        <v>0</v>
      </c>
      <c r="L185" s="170"/>
      <c r="M185" s="170"/>
      <c r="N185"/>
      <c r="O185" s="53"/>
      <c r="P185"/>
      <c r="Q185"/>
      <c r="R185"/>
      <c r="S185"/>
      <c r="T185"/>
      <c r="U185"/>
      <c r="V185" s="116"/>
      <c r="W185" s="116"/>
      <c r="X185" s="116"/>
      <c r="Z185" s="8"/>
    </row>
    <row r="186" spans="1:26" ht="19.5" customHeight="1">
      <c r="A186" s="144"/>
      <c r="B186" s="145"/>
      <c r="C186" s="644"/>
      <c r="D186" s="638"/>
      <c r="E186" s="638"/>
      <c r="F186" s="638"/>
      <c r="G186" s="638"/>
      <c r="H186" s="638"/>
      <c r="I186" s="639"/>
      <c r="J186" s="111"/>
      <c r="K186" s="204">
        <v>0</v>
      </c>
      <c r="L186" s="170"/>
      <c r="M186" s="170"/>
      <c r="N186"/>
      <c r="O186" s="53"/>
      <c r="P186"/>
      <c r="Q186"/>
      <c r="R186"/>
      <c r="S186"/>
      <c r="T186"/>
      <c r="U186"/>
      <c r="V186" s="116"/>
      <c r="W186" s="116"/>
      <c r="X186" s="116"/>
      <c r="Z186" s="8"/>
    </row>
    <row r="187" spans="1:26" ht="19.5" customHeight="1">
      <c r="A187" s="144"/>
      <c r="B187" s="145"/>
      <c r="C187" s="644"/>
      <c r="D187" s="638"/>
      <c r="E187" s="638"/>
      <c r="F187" s="638"/>
      <c r="G187" s="638"/>
      <c r="H187" s="638"/>
      <c r="I187" s="639"/>
      <c r="J187" s="111"/>
      <c r="K187" s="204">
        <v>0</v>
      </c>
      <c r="L187" s="170"/>
      <c r="M187" s="170"/>
      <c r="N187"/>
      <c r="O187" s="53"/>
      <c r="P187"/>
      <c r="Q187"/>
      <c r="R187"/>
      <c r="S187"/>
      <c r="T187"/>
      <c r="U187"/>
      <c r="V187" s="116"/>
      <c r="W187" s="116"/>
      <c r="X187" s="116"/>
      <c r="Z187" s="8"/>
    </row>
    <row r="188" spans="1:26" ht="19.5" customHeight="1">
      <c r="A188" s="144"/>
      <c r="B188" s="145"/>
      <c r="C188" s="637"/>
      <c r="D188" s="638"/>
      <c r="E188" s="638"/>
      <c r="F188" s="638"/>
      <c r="G188" s="638"/>
      <c r="H188" s="638"/>
      <c r="I188" s="639"/>
      <c r="J188" s="111"/>
      <c r="K188" s="176">
        <v>0</v>
      </c>
      <c r="L188" s="170"/>
      <c r="M188" s="170"/>
      <c r="N188"/>
      <c r="O188" s="53"/>
      <c r="P188"/>
      <c r="Q188"/>
      <c r="R188"/>
      <c r="S188"/>
      <c r="T188"/>
      <c r="U188"/>
      <c r="V188" s="116"/>
      <c r="W188" s="116"/>
      <c r="X188" s="116"/>
      <c r="Z188" s="8"/>
    </row>
    <row r="189" spans="1:26" ht="19.5" customHeight="1">
      <c r="A189" s="144"/>
      <c r="B189" s="145"/>
      <c r="C189" s="175"/>
      <c r="D189" s="171"/>
      <c r="E189" s="171"/>
      <c r="F189" s="171"/>
      <c r="G189" s="171"/>
      <c r="H189" s="171"/>
      <c r="I189" s="171"/>
      <c r="J189" s="168"/>
      <c r="K189" s="177"/>
      <c r="L189" s="170"/>
      <c r="M189" s="170"/>
      <c r="N189"/>
      <c r="O189" s="53"/>
      <c r="P189"/>
      <c r="Q189"/>
      <c r="R189"/>
      <c r="S189"/>
      <c r="T189"/>
      <c r="U189"/>
      <c r="V189" s="116"/>
      <c r="W189" s="116"/>
      <c r="X189" s="116"/>
      <c r="Z189" s="8"/>
    </row>
    <row r="190" spans="1:26" ht="19.5" customHeight="1">
      <c r="A190" s="70"/>
      <c r="B190" s="71"/>
      <c r="C190" s="205"/>
      <c r="D190" s="205"/>
      <c r="E190" s="205"/>
      <c r="F190" s="206"/>
      <c r="G190" s="207" t="s">
        <v>75</v>
      </c>
      <c r="H190" s="208"/>
      <c r="I190" s="209" t="s">
        <v>78</v>
      </c>
      <c r="J190" s="208" t="s">
        <v>79</v>
      </c>
      <c r="K190" s="210">
        <f>SUM(K181:K189)</f>
        <v>976</v>
      </c>
      <c r="L190" s="211"/>
      <c r="M190" s="220"/>
      <c r="N190"/>
      <c r="O190" s="184"/>
      <c r="P190"/>
      <c r="Q190"/>
      <c r="R190"/>
      <c r="S190"/>
      <c r="T190"/>
      <c r="U190"/>
      <c r="V190" s="116"/>
      <c r="W190" s="116"/>
      <c r="X190" s="116"/>
      <c r="Z190" s="8"/>
    </row>
  </sheetData>
  <sheetProtection/>
  <mergeCells count="105">
    <mergeCell ref="A4:E4"/>
    <mergeCell ref="A5:E5"/>
    <mergeCell ref="A6:E6"/>
    <mergeCell ref="A7:E7"/>
    <mergeCell ref="A8:E8"/>
    <mergeCell ref="A10:E10"/>
    <mergeCell ref="A16:B16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A36:C36"/>
    <mergeCell ref="G36:K36"/>
    <mergeCell ref="A53:E53"/>
    <mergeCell ref="A54:E54"/>
    <mergeCell ref="A55:E55"/>
    <mergeCell ref="A56:E56"/>
    <mergeCell ref="A57:E57"/>
    <mergeCell ref="A59:E59"/>
    <mergeCell ref="G62:L62"/>
    <mergeCell ref="A63:C63"/>
    <mergeCell ref="G63:L63"/>
    <mergeCell ref="G64:L64"/>
    <mergeCell ref="A65:B65"/>
    <mergeCell ref="A67:C67"/>
    <mergeCell ref="G67:L67"/>
    <mergeCell ref="G69:L69"/>
    <mergeCell ref="G70:L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A85:C85"/>
    <mergeCell ref="G85:L85"/>
    <mergeCell ref="A88:C88"/>
    <mergeCell ref="A90:C90"/>
    <mergeCell ref="A105:E105"/>
    <mergeCell ref="A106:E106"/>
    <mergeCell ref="A107:E107"/>
    <mergeCell ref="A108:E108"/>
    <mergeCell ref="A109:E109"/>
    <mergeCell ref="A111:E111"/>
    <mergeCell ref="G114:L114"/>
    <mergeCell ref="A115:C115"/>
    <mergeCell ref="G115:L115"/>
    <mergeCell ref="G116:L116"/>
    <mergeCell ref="A117:B117"/>
    <mergeCell ref="A118:E118"/>
    <mergeCell ref="G119:L119"/>
    <mergeCell ref="G121:L121"/>
    <mergeCell ref="G122:L122"/>
    <mergeCell ref="C125:E125"/>
    <mergeCell ref="C126:E126"/>
    <mergeCell ref="C128:E128"/>
    <mergeCell ref="C129:E129"/>
    <mergeCell ref="C130:E130"/>
    <mergeCell ref="C131:E131"/>
    <mergeCell ref="A133:B133"/>
    <mergeCell ref="A135:B135"/>
    <mergeCell ref="C138:I138"/>
    <mergeCell ref="C139:I139"/>
    <mergeCell ref="C140:I140"/>
    <mergeCell ref="A143:B144"/>
    <mergeCell ref="C143:L144"/>
    <mergeCell ref="A146:B146"/>
    <mergeCell ref="D146:E146"/>
    <mergeCell ref="F146:G146"/>
    <mergeCell ref="K146:L146"/>
    <mergeCell ref="A153:E153"/>
    <mergeCell ref="A154:E154"/>
    <mergeCell ref="A155:E155"/>
    <mergeCell ref="A156:E156"/>
    <mergeCell ref="A157:E157"/>
    <mergeCell ref="A159:E159"/>
    <mergeCell ref="G162:L162"/>
    <mergeCell ref="G163:L163"/>
    <mergeCell ref="G164:L164"/>
    <mergeCell ref="A165:B165"/>
    <mergeCell ref="G167:L167"/>
    <mergeCell ref="G169:L169"/>
    <mergeCell ref="G170:L170"/>
    <mergeCell ref="C173:E173"/>
    <mergeCell ref="C174:E174"/>
    <mergeCell ref="C175:E175"/>
    <mergeCell ref="C176:E176"/>
    <mergeCell ref="C177:E177"/>
    <mergeCell ref="C178:E178"/>
    <mergeCell ref="C179:E179"/>
    <mergeCell ref="C188:I188"/>
    <mergeCell ref="A181:B181"/>
    <mergeCell ref="A183:B183"/>
    <mergeCell ref="C186:I186"/>
    <mergeCell ref="C187:I187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57421875" style="310" customWidth="1"/>
    <col min="2" max="2" width="7.7109375" style="310" customWidth="1"/>
    <col min="3" max="3" width="15.7109375" style="1" customWidth="1"/>
    <col min="4" max="4" width="7.8515625" style="1" customWidth="1"/>
    <col min="5" max="5" width="27.7109375" style="1" customWidth="1"/>
    <col min="6" max="6" width="6.421875" style="1" customWidth="1"/>
    <col min="7" max="7" width="11.140625" style="1" customWidth="1"/>
    <col min="8" max="8" width="3.140625" style="310" bestFit="1" customWidth="1"/>
    <col min="9" max="11" width="9.140625" style="1" hidden="1" customWidth="1"/>
    <col min="12" max="12" width="12.421875" style="1" customWidth="1"/>
    <col min="13" max="13" width="5.140625" style="1" customWidth="1"/>
    <col min="14" max="14" width="7.7109375" style="1" customWidth="1"/>
    <col min="15" max="16384" width="9.140625" style="1" customWidth="1"/>
  </cols>
  <sheetData>
    <row r="1" spans="1:14" s="225" customFormat="1" ht="15.75">
      <c r="A1" s="759" t="s">
        <v>89</v>
      </c>
      <c r="B1" s="760"/>
      <c r="C1" s="760"/>
      <c r="D1" s="760"/>
      <c r="E1" s="761"/>
      <c r="F1" s="221"/>
      <c r="G1" s="221"/>
      <c r="H1" s="222"/>
      <c r="I1" s="222"/>
      <c r="J1" s="222"/>
      <c r="K1" s="222"/>
      <c r="L1" s="222"/>
      <c r="M1" s="223"/>
      <c r="N1" s="224"/>
    </row>
    <row r="2" spans="1:14" s="230" customFormat="1" ht="15" customHeight="1">
      <c r="A2" s="762" t="s">
        <v>90</v>
      </c>
      <c r="B2" s="763"/>
      <c r="C2" s="763"/>
      <c r="D2" s="763"/>
      <c r="E2" s="764"/>
      <c r="F2" s="226"/>
      <c r="G2" s="226"/>
      <c r="H2" s="227"/>
      <c r="I2" s="227"/>
      <c r="J2" s="227"/>
      <c r="K2" s="227"/>
      <c r="L2" s="227"/>
      <c r="M2" s="228"/>
      <c r="N2" s="229"/>
    </row>
    <row r="3" spans="1:14" s="230" customFormat="1" ht="15" customHeight="1">
      <c r="A3" s="762" t="s">
        <v>91</v>
      </c>
      <c r="B3" s="763"/>
      <c r="C3" s="763"/>
      <c r="D3" s="763"/>
      <c r="E3" s="764"/>
      <c r="F3" s="226"/>
      <c r="G3" s="226"/>
      <c r="H3" s="227"/>
      <c r="I3" s="227"/>
      <c r="J3" s="227"/>
      <c r="K3" s="227"/>
      <c r="L3" s="227"/>
      <c r="M3" s="228"/>
      <c r="N3" s="229"/>
    </row>
    <row r="4" spans="1:14" s="230" customFormat="1" ht="15.75">
      <c r="A4" s="762" t="s">
        <v>92</v>
      </c>
      <c r="B4" s="763"/>
      <c r="C4" s="763"/>
      <c r="D4" s="763"/>
      <c r="E4" s="764"/>
      <c r="F4" s="226"/>
      <c r="G4" s="226"/>
      <c r="H4" s="227"/>
      <c r="I4" s="227"/>
      <c r="J4" s="227"/>
      <c r="K4" s="227"/>
      <c r="L4" s="227"/>
      <c r="M4" s="228"/>
      <c r="N4" s="229"/>
    </row>
    <row r="5" spans="1:14" s="230" customFormat="1" ht="15.75">
      <c r="A5" s="765" t="s">
        <v>93</v>
      </c>
      <c r="B5" s="766"/>
      <c r="C5" s="766"/>
      <c r="D5" s="766"/>
      <c r="E5" s="767"/>
      <c r="F5" s="226"/>
      <c r="G5" s="226"/>
      <c r="H5" s="227"/>
      <c r="I5" s="227"/>
      <c r="J5" s="227"/>
      <c r="K5" s="227"/>
      <c r="L5" s="227"/>
      <c r="M5" s="228"/>
      <c r="N5" s="229"/>
    </row>
    <row r="6" spans="1:14" s="230" customFormat="1" ht="15.75">
      <c r="A6" s="231" t="s">
        <v>55</v>
      </c>
      <c r="B6" s="232"/>
      <c r="C6" s="232"/>
      <c r="D6" s="232"/>
      <c r="E6" s="233"/>
      <c r="F6" s="226"/>
      <c r="G6" s="226"/>
      <c r="H6" s="227"/>
      <c r="I6" s="227"/>
      <c r="J6" s="227"/>
      <c r="K6" s="227"/>
      <c r="L6" s="227"/>
      <c r="M6" s="228"/>
      <c r="N6" s="229"/>
    </row>
    <row r="7" spans="1:14" s="230" customFormat="1" ht="15.75">
      <c r="A7" s="765" t="s">
        <v>56</v>
      </c>
      <c r="B7" s="766"/>
      <c r="C7" s="766"/>
      <c r="D7" s="766"/>
      <c r="E7" s="767"/>
      <c r="F7" s="234"/>
      <c r="G7" s="234"/>
      <c r="H7" s="235"/>
      <c r="I7" s="235"/>
      <c r="J7" s="235"/>
      <c r="K7" s="235"/>
      <c r="L7" s="235"/>
      <c r="M7" s="236"/>
      <c r="N7" s="237"/>
    </row>
    <row r="8" spans="1:14" s="230" customFormat="1" ht="15.75">
      <c r="A8" s="238"/>
      <c r="B8" s="239"/>
      <c r="C8" s="239"/>
      <c r="D8" s="239"/>
      <c r="E8" s="239"/>
      <c r="F8" s="240"/>
      <c r="G8" s="241" t="s">
        <v>94</v>
      </c>
      <c r="H8" s="242"/>
      <c r="I8" s="242"/>
      <c r="J8" s="242"/>
      <c r="K8" s="242"/>
      <c r="L8" s="242"/>
      <c r="M8" s="243"/>
      <c r="N8" s="229"/>
    </row>
    <row r="9" spans="1:14" s="230" customFormat="1" ht="15.75">
      <c r="A9" s="244" t="s">
        <v>95</v>
      </c>
      <c r="B9" s="245"/>
      <c r="C9" s="246"/>
      <c r="D9" s="226"/>
      <c r="E9" s="226"/>
      <c r="F9" s="226"/>
      <c r="G9" s="247" t="s">
        <v>96</v>
      </c>
      <c r="H9" s="248"/>
      <c r="I9" s="248"/>
      <c r="J9" s="248"/>
      <c r="K9" s="248"/>
      <c r="L9" s="248"/>
      <c r="M9" s="229"/>
      <c r="N9" s="229"/>
    </row>
    <row r="10" spans="1:14" s="230" customFormat="1" ht="15.75">
      <c r="A10" s="249" t="s">
        <v>97</v>
      </c>
      <c r="B10" s="246"/>
      <c r="C10" s="249" t="s">
        <v>85</v>
      </c>
      <c r="D10" s="227"/>
      <c r="E10" s="226"/>
      <c r="F10" s="226"/>
      <c r="G10" s="247" t="s">
        <v>98</v>
      </c>
      <c r="H10" s="248"/>
      <c r="I10" s="248"/>
      <c r="J10" s="248"/>
      <c r="K10" s="248"/>
      <c r="L10" s="248"/>
      <c r="M10" s="229"/>
      <c r="N10" s="229"/>
    </row>
    <row r="11" spans="1:14" s="230" customFormat="1" ht="15.75">
      <c r="A11" s="754" t="s">
        <v>175</v>
      </c>
      <c r="B11" s="755"/>
      <c r="C11" s="252" t="s">
        <v>176</v>
      </c>
      <c r="D11" s="248"/>
      <c r="E11" s="226"/>
      <c r="F11" s="226"/>
      <c r="G11" s="253"/>
      <c r="H11" s="254"/>
      <c r="I11" s="254"/>
      <c r="J11" s="254"/>
      <c r="K11" s="254"/>
      <c r="L11" s="254"/>
      <c r="M11" s="237"/>
      <c r="N11" s="229"/>
    </row>
    <row r="12" spans="1:14" s="230" customFormat="1" ht="15.75">
      <c r="A12" s="255"/>
      <c r="B12" s="226"/>
      <c r="C12" s="226"/>
      <c r="D12" s="226"/>
      <c r="E12" s="226"/>
      <c r="F12" s="226"/>
      <c r="G12" s="256" t="s">
        <v>63</v>
      </c>
      <c r="H12" s="257"/>
      <c r="I12" s="258"/>
      <c r="J12" s="258"/>
      <c r="K12" s="257"/>
      <c r="L12" s="257"/>
      <c r="M12" s="259"/>
      <c r="N12" s="229"/>
    </row>
    <row r="13" spans="1:14" s="230" customFormat="1" ht="16.5" thickBot="1">
      <c r="A13" s="260"/>
      <c r="B13" s="234"/>
      <c r="C13" s="234"/>
      <c r="D13" s="234"/>
      <c r="E13" s="234"/>
      <c r="F13" s="234"/>
      <c r="G13" s="261" t="s">
        <v>99</v>
      </c>
      <c r="H13" s="262"/>
      <c r="I13" s="262"/>
      <c r="J13" s="262"/>
      <c r="K13" s="262"/>
      <c r="L13" s="262"/>
      <c r="M13" s="259"/>
      <c r="N13" s="263"/>
    </row>
    <row r="14" spans="1:14" s="266" customFormat="1" ht="15.75">
      <c r="A14" s="264" t="s">
        <v>18</v>
      </c>
      <c r="B14" s="264" t="s">
        <v>19</v>
      </c>
      <c r="C14" s="756" t="s">
        <v>20</v>
      </c>
      <c r="D14" s="756"/>
      <c r="E14" s="756"/>
      <c r="F14" s="264" t="s">
        <v>65</v>
      </c>
      <c r="G14" s="264" t="s">
        <v>66</v>
      </c>
      <c r="H14" s="264"/>
      <c r="I14" s="264" t="s">
        <v>21</v>
      </c>
      <c r="J14" s="264" t="s">
        <v>22</v>
      </c>
      <c r="K14" s="264" t="s">
        <v>23</v>
      </c>
      <c r="L14" s="264" t="s">
        <v>22</v>
      </c>
      <c r="M14" s="265" t="s">
        <v>100</v>
      </c>
      <c r="N14" s="264" t="s">
        <v>68</v>
      </c>
    </row>
    <row r="15" spans="1:14" s="230" customFormat="1" ht="15.75">
      <c r="A15" s="267">
        <v>21</v>
      </c>
      <c r="B15" s="267" t="s">
        <v>71</v>
      </c>
      <c r="C15" s="757" t="s">
        <v>101</v>
      </c>
      <c r="D15" s="757"/>
      <c r="E15" s="758"/>
      <c r="F15" s="251">
        <v>5</v>
      </c>
      <c r="G15" s="268">
        <v>150</v>
      </c>
      <c r="H15" s="268"/>
      <c r="I15" s="269"/>
      <c r="J15" s="270">
        <f>(G15*F15)-(G15*F15)*I15</f>
        <v>750</v>
      </c>
      <c r="K15" s="269"/>
      <c r="L15" s="270">
        <f>J15-(J15*K15)</f>
        <v>750</v>
      </c>
      <c r="M15" s="271" t="s">
        <v>172</v>
      </c>
      <c r="N15" s="272"/>
    </row>
    <row r="16" spans="1:14" s="230" customFormat="1" ht="15.75">
      <c r="A16" s="267">
        <v>37</v>
      </c>
      <c r="B16" s="267" t="s">
        <v>71</v>
      </c>
      <c r="C16" s="757" t="s">
        <v>102</v>
      </c>
      <c r="D16" s="757"/>
      <c r="E16" s="758"/>
      <c r="F16" s="251">
        <v>7</v>
      </c>
      <c r="G16" s="268">
        <v>75</v>
      </c>
      <c r="H16" s="268"/>
      <c r="I16" s="269"/>
      <c r="J16" s="270">
        <f>(G16*F16)-(G16*F16)*I16</f>
        <v>525</v>
      </c>
      <c r="K16" s="269"/>
      <c r="L16" s="270">
        <f>J16-(J16*K16)</f>
        <v>525</v>
      </c>
      <c r="M16" s="271" t="s">
        <v>172</v>
      </c>
      <c r="N16" s="272"/>
    </row>
    <row r="17" spans="1:14" s="230" customFormat="1" ht="15.75">
      <c r="A17" s="267">
        <v>49</v>
      </c>
      <c r="B17" s="267" t="s">
        <v>71</v>
      </c>
      <c r="C17" s="757" t="s">
        <v>103</v>
      </c>
      <c r="D17" s="757"/>
      <c r="E17" s="758"/>
      <c r="F17" s="251">
        <v>7</v>
      </c>
      <c r="G17" s="268">
        <v>25</v>
      </c>
      <c r="H17" s="268"/>
      <c r="I17" s="269"/>
      <c r="J17" s="270">
        <f>(G17*F17)-(G17*F17)*I17</f>
        <v>175</v>
      </c>
      <c r="K17" s="269"/>
      <c r="L17" s="270">
        <f>J17-(J17*K17)</f>
        <v>175</v>
      </c>
      <c r="M17" s="271" t="s">
        <v>172</v>
      </c>
      <c r="N17" s="272"/>
    </row>
    <row r="18" spans="1:14" s="230" customFormat="1" ht="15.75">
      <c r="A18" s="267"/>
      <c r="B18" s="267"/>
      <c r="C18" s="267" t="s">
        <v>104</v>
      </c>
      <c r="D18" s="273">
        <v>0.22</v>
      </c>
      <c r="E18" s="274"/>
      <c r="F18" s="275"/>
      <c r="G18" s="274"/>
      <c r="H18" s="275"/>
      <c r="I18" s="267">
        <v>4</v>
      </c>
      <c r="J18" s="276"/>
      <c r="K18" s="267"/>
      <c r="L18" s="276"/>
      <c r="M18" s="248"/>
      <c r="N18" s="277"/>
    </row>
    <row r="19" spans="1:14" s="230" customFormat="1" ht="15.75">
      <c r="A19" s="267"/>
      <c r="B19" s="267"/>
      <c r="C19" s="278">
        <f>L19</f>
        <v>1450</v>
      </c>
      <c r="D19" s="278"/>
      <c r="E19" s="278"/>
      <c r="F19" s="267"/>
      <c r="G19" s="278"/>
      <c r="H19" s="278"/>
      <c r="I19" s="267"/>
      <c r="J19" s="276"/>
      <c r="K19" s="267"/>
      <c r="L19" s="276">
        <f>SUM(L15:L17)</f>
        <v>1450</v>
      </c>
      <c r="M19" s="267"/>
      <c r="N19" s="279"/>
    </row>
    <row r="20" spans="1:14" s="230" customFormat="1" ht="15.75">
      <c r="A20" s="267"/>
      <c r="B20" s="267"/>
      <c r="C20" s="278" t="s">
        <v>105</v>
      </c>
      <c r="D20" s="280" t="s">
        <v>177</v>
      </c>
      <c r="E20" s="274"/>
      <c r="F20" s="275"/>
      <c r="G20" s="274"/>
      <c r="H20" s="275"/>
      <c r="I20" s="267">
        <v>4</v>
      </c>
      <c r="J20" s="276"/>
      <c r="K20" s="267"/>
      <c r="L20" s="276"/>
      <c r="M20" s="267"/>
      <c r="N20" s="272"/>
    </row>
    <row r="21" spans="1:14" s="230" customFormat="1" ht="15.75">
      <c r="A21" s="267"/>
      <c r="B21" s="267"/>
      <c r="C21" s="278">
        <f>C19*0.22</f>
        <v>319</v>
      </c>
      <c r="D21" s="278"/>
      <c r="E21" s="278"/>
      <c r="F21" s="267"/>
      <c r="G21" s="278"/>
      <c r="H21" s="278"/>
      <c r="I21" s="267"/>
      <c r="J21" s="276"/>
      <c r="K21" s="267"/>
      <c r="L21" s="276">
        <f>C21+E21+G21</f>
        <v>319</v>
      </c>
      <c r="M21" s="267"/>
      <c r="N21" s="281"/>
    </row>
    <row r="22" spans="1:14" s="230" customFormat="1" ht="15.75">
      <c r="A22" s="267"/>
      <c r="B22" s="267"/>
      <c r="C22" s="274"/>
      <c r="D22" s="274"/>
      <c r="E22" s="274"/>
      <c r="F22" s="267"/>
      <c r="G22" s="274"/>
      <c r="H22" s="267"/>
      <c r="I22" s="267"/>
      <c r="J22" s="276"/>
      <c r="K22" s="267"/>
      <c r="L22" s="276"/>
      <c r="M22" s="267"/>
      <c r="N22" s="272"/>
    </row>
    <row r="23" spans="1:14" s="230" customFormat="1" ht="15.75">
      <c r="A23" s="267"/>
      <c r="B23" s="267"/>
      <c r="C23" s="278"/>
      <c r="D23" s="278"/>
      <c r="E23" s="278"/>
      <c r="F23" s="278"/>
      <c r="G23" s="278"/>
      <c r="H23" s="278"/>
      <c r="I23" s="267"/>
      <c r="J23" s="276"/>
      <c r="K23" s="267"/>
      <c r="L23" s="276"/>
      <c r="M23" s="267"/>
      <c r="N23" s="272"/>
    </row>
    <row r="24" spans="1:14" s="230" customFormat="1" ht="15.75">
      <c r="A24" s="267"/>
      <c r="B24" s="267"/>
      <c r="C24" s="742"/>
      <c r="D24" s="742"/>
      <c r="E24" s="743"/>
      <c r="F24" s="743"/>
      <c r="G24" s="743"/>
      <c r="H24" s="743"/>
      <c r="I24" s="743"/>
      <c r="J24" s="743"/>
      <c r="K24" s="250"/>
      <c r="L24" s="283"/>
      <c r="M24" s="248"/>
      <c r="N24" s="284"/>
    </row>
    <row r="25" spans="1:14" s="230" customFormat="1" ht="15.75">
      <c r="A25" s="267"/>
      <c r="B25" s="267"/>
      <c r="C25" s="742"/>
      <c r="D25" s="742"/>
      <c r="E25" s="743"/>
      <c r="F25" s="743"/>
      <c r="G25" s="743"/>
      <c r="H25" s="743"/>
      <c r="I25" s="743"/>
      <c r="J25" s="743"/>
      <c r="K25" s="250"/>
      <c r="L25" s="285"/>
      <c r="M25" s="248"/>
      <c r="N25" s="272"/>
    </row>
    <row r="26" spans="1:14" s="230" customFormat="1" ht="15.75">
      <c r="A26" s="267"/>
      <c r="B26" s="267"/>
      <c r="C26" s="742"/>
      <c r="D26" s="742"/>
      <c r="E26" s="743"/>
      <c r="F26" s="743"/>
      <c r="G26" s="743"/>
      <c r="H26" s="743"/>
      <c r="I26" s="743"/>
      <c r="J26" s="743"/>
      <c r="K26" s="250"/>
      <c r="L26" s="286"/>
      <c r="M26" s="248"/>
      <c r="N26" s="272"/>
    </row>
    <row r="27" spans="1:14" s="230" customFormat="1" ht="15.75">
      <c r="A27" s="267"/>
      <c r="B27" s="267"/>
      <c r="C27" s="274"/>
      <c r="D27" s="274"/>
      <c r="E27" s="282"/>
      <c r="F27" s="282"/>
      <c r="G27" s="282"/>
      <c r="H27" s="287"/>
      <c r="I27" s="282"/>
      <c r="J27" s="282"/>
      <c r="K27" s="267"/>
      <c r="L27" s="288"/>
      <c r="M27" s="248"/>
      <c r="N27" s="272"/>
    </row>
    <row r="28" spans="1:14" s="230" customFormat="1" ht="15.75">
      <c r="A28" s="267"/>
      <c r="B28" s="267"/>
      <c r="C28" s="289"/>
      <c r="D28" s="289"/>
      <c r="E28" s="289"/>
      <c r="F28" s="289"/>
      <c r="G28" s="290"/>
      <c r="H28" s="287"/>
      <c r="I28" s="267"/>
      <c r="J28" s="291" t="s">
        <v>78</v>
      </c>
      <c r="K28" s="292" t="s">
        <v>79</v>
      </c>
      <c r="L28" s="293">
        <f>L19+L21+L23</f>
        <v>1769</v>
      </c>
      <c r="M28" s="294"/>
      <c r="N28" s="295"/>
    </row>
    <row r="29" spans="1:14" s="230" customFormat="1" ht="15.75">
      <c r="A29" s="296"/>
      <c r="B29" s="297"/>
      <c r="C29" s="298"/>
      <c r="D29" s="298"/>
      <c r="E29" s="298"/>
      <c r="F29" s="298"/>
      <c r="G29" s="299"/>
      <c r="H29" s="222"/>
      <c r="I29" s="297"/>
      <c r="J29" s="300"/>
      <c r="K29" s="297"/>
      <c r="L29" s="300"/>
      <c r="M29" s="301"/>
      <c r="N29" s="302"/>
    </row>
    <row r="30" spans="1:14" s="230" customFormat="1" ht="15.75">
      <c r="A30" s="744" t="s">
        <v>80</v>
      </c>
      <c r="B30" s="745"/>
      <c r="C30" s="748" t="s">
        <v>106</v>
      </c>
      <c r="D30" s="749"/>
      <c r="E30" s="749"/>
      <c r="F30" s="749"/>
      <c r="G30" s="749"/>
      <c r="H30" s="749"/>
      <c r="I30" s="749"/>
      <c r="J30" s="749"/>
      <c r="K30" s="749"/>
      <c r="L30" s="749"/>
      <c r="M30" s="750"/>
      <c r="N30" s="303"/>
    </row>
    <row r="31" spans="1:14" s="230" customFormat="1" ht="21" customHeight="1">
      <c r="A31" s="746"/>
      <c r="B31" s="747"/>
      <c r="C31" s="751"/>
      <c r="D31" s="752"/>
      <c r="E31" s="752"/>
      <c r="F31" s="752"/>
      <c r="G31" s="752"/>
      <c r="H31" s="752"/>
      <c r="I31" s="752"/>
      <c r="J31" s="752"/>
      <c r="K31" s="752"/>
      <c r="L31" s="752"/>
      <c r="M31" s="753"/>
      <c r="N31" s="304"/>
    </row>
    <row r="32" spans="1:14" s="230" customFormat="1" ht="15.75">
      <c r="A32" s="305"/>
      <c r="B32" s="306"/>
      <c r="C32" s="289"/>
      <c r="D32" s="307"/>
      <c r="E32" s="307"/>
      <c r="F32" s="308"/>
      <c r="G32" s="307"/>
      <c r="H32" s="257"/>
      <c r="I32" s="257"/>
      <c r="J32" s="257"/>
      <c r="K32" s="257"/>
      <c r="L32" s="250"/>
      <c r="M32" s="251"/>
      <c r="N32" s="309"/>
    </row>
  </sheetData>
  <sheetProtection/>
  <mergeCells count="16">
    <mergeCell ref="A1:E1"/>
    <mergeCell ref="A2:E2"/>
    <mergeCell ref="A3:E3"/>
    <mergeCell ref="A4:E4"/>
    <mergeCell ref="A5:E5"/>
    <mergeCell ref="A7:E7"/>
    <mergeCell ref="C25:J25"/>
    <mergeCell ref="C26:J26"/>
    <mergeCell ref="A30:B31"/>
    <mergeCell ref="C30:M31"/>
    <mergeCell ref="A11:B11"/>
    <mergeCell ref="C14:E14"/>
    <mergeCell ref="C15:E15"/>
    <mergeCell ref="C16:E16"/>
    <mergeCell ref="C17:E17"/>
    <mergeCell ref="C24:J24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1.140625" style="388" customWidth="1"/>
    <col min="2" max="2" width="8.00390625" style="388" customWidth="1"/>
    <col min="3" max="3" width="14.00390625" style="7" customWidth="1"/>
    <col min="4" max="4" width="8.8515625" style="7" customWidth="1"/>
    <col min="5" max="5" width="22.57421875" style="7" customWidth="1"/>
    <col min="6" max="6" width="6.7109375" style="7" customWidth="1"/>
    <col min="7" max="7" width="14.28125" style="7" customWidth="1"/>
    <col min="8" max="8" width="3.140625" style="388" bestFit="1" customWidth="1"/>
    <col min="9" max="11" width="9.140625" style="7" hidden="1" customWidth="1"/>
    <col min="12" max="12" width="12.421875" style="7" customWidth="1"/>
    <col min="13" max="13" width="7.140625" style="7" customWidth="1"/>
    <col min="14" max="14" width="8.28125" style="7" customWidth="1"/>
    <col min="15" max="16384" width="9.140625" style="7" customWidth="1"/>
  </cols>
  <sheetData>
    <row r="1" spans="1:14" s="315" customFormat="1" ht="18.75">
      <c r="A1" s="651" t="s">
        <v>107</v>
      </c>
      <c r="B1" s="652"/>
      <c r="C1" s="652"/>
      <c r="D1" s="652"/>
      <c r="E1" s="653"/>
      <c r="F1" s="311"/>
      <c r="G1" s="311"/>
      <c r="H1" s="312"/>
      <c r="I1" s="312"/>
      <c r="J1" s="312"/>
      <c r="K1" s="312"/>
      <c r="L1" s="312"/>
      <c r="M1" s="313"/>
      <c r="N1" s="314"/>
    </row>
    <row r="2" spans="1:14" s="320" customFormat="1" ht="18.75">
      <c r="A2" s="780" t="s">
        <v>108</v>
      </c>
      <c r="B2" s="781"/>
      <c r="C2" s="781"/>
      <c r="D2" s="781"/>
      <c r="E2" s="782"/>
      <c r="F2" s="316"/>
      <c r="G2" s="316"/>
      <c r="H2" s="317"/>
      <c r="I2" s="317"/>
      <c r="J2" s="317"/>
      <c r="K2" s="317"/>
      <c r="L2" s="317"/>
      <c r="M2" s="318"/>
      <c r="N2" s="319"/>
    </row>
    <row r="3" spans="1:14" s="320" customFormat="1" ht="18.75">
      <c r="A3" s="780" t="s">
        <v>91</v>
      </c>
      <c r="B3" s="781"/>
      <c r="C3" s="781"/>
      <c r="D3" s="781"/>
      <c r="E3" s="782"/>
      <c r="F3" s="316"/>
      <c r="G3" s="316"/>
      <c r="H3" s="317"/>
      <c r="I3" s="317"/>
      <c r="J3" s="317"/>
      <c r="K3" s="317"/>
      <c r="L3" s="317"/>
      <c r="M3" s="318"/>
      <c r="N3" s="319"/>
    </row>
    <row r="4" spans="1:14" s="320" customFormat="1" ht="18.75">
      <c r="A4" s="780" t="s">
        <v>109</v>
      </c>
      <c r="B4" s="781"/>
      <c r="C4" s="781"/>
      <c r="D4" s="781"/>
      <c r="E4" s="782"/>
      <c r="F4" s="316"/>
      <c r="G4" s="316"/>
      <c r="H4" s="317"/>
      <c r="I4" s="317"/>
      <c r="J4" s="317"/>
      <c r="K4" s="317"/>
      <c r="L4" s="317"/>
      <c r="M4" s="318"/>
      <c r="N4" s="319"/>
    </row>
    <row r="5" spans="1:14" s="320" customFormat="1" ht="18.75">
      <c r="A5" s="783" t="s">
        <v>93</v>
      </c>
      <c r="B5" s="784"/>
      <c r="C5" s="784"/>
      <c r="D5" s="784"/>
      <c r="E5" s="785"/>
      <c r="F5" s="316"/>
      <c r="G5" s="316"/>
      <c r="H5" s="317"/>
      <c r="I5" s="317"/>
      <c r="J5" s="317"/>
      <c r="K5" s="317"/>
      <c r="L5" s="317"/>
      <c r="M5" s="318"/>
      <c r="N5" s="319"/>
    </row>
    <row r="6" spans="1:14" s="320" customFormat="1" ht="18.75">
      <c r="A6" s="321" t="s">
        <v>55</v>
      </c>
      <c r="B6" s="322"/>
      <c r="C6" s="322"/>
      <c r="D6" s="322"/>
      <c r="E6" s="323"/>
      <c r="F6" s="316"/>
      <c r="G6" s="316"/>
      <c r="H6" s="317"/>
      <c r="I6" s="317"/>
      <c r="J6" s="317"/>
      <c r="K6" s="317"/>
      <c r="L6" s="317"/>
      <c r="M6" s="318"/>
      <c r="N6" s="319"/>
    </row>
    <row r="7" spans="1:14" s="320" customFormat="1" ht="18.75">
      <c r="A7" s="783" t="s">
        <v>56</v>
      </c>
      <c r="B7" s="784"/>
      <c r="C7" s="784"/>
      <c r="D7" s="784"/>
      <c r="E7" s="785"/>
      <c r="F7" s="324"/>
      <c r="G7" s="324"/>
      <c r="H7" s="325"/>
      <c r="I7" s="325"/>
      <c r="J7" s="325"/>
      <c r="K7" s="325"/>
      <c r="L7" s="325"/>
      <c r="M7" s="326"/>
      <c r="N7" s="327"/>
    </row>
    <row r="8" spans="1:14" s="320" customFormat="1" ht="19.5">
      <c r="A8" s="328"/>
      <c r="B8" s="329"/>
      <c r="C8" s="329"/>
      <c r="D8" s="329"/>
      <c r="E8" s="329"/>
      <c r="F8" s="330"/>
      <c r="G8" s="331" t="s">
        <v>110</v>
      </c>
      <c r="H8" s="332"/>
      <c r="I8" s="332"/>
      <c r="J8" s="332"/>
      <c r="K8" s="332"/>
      <c r="L8" s="332"/>
      <c r="M8" s="333"/>
      <c r="N8" s="319"/>
    </row>
    <row r="9" spans="1:14" s="320" customFormat="1" ht="18.75">
      <c r="A9" s="772" t="s">
        <v>111</v>
      </c>
      <c r="B9" s="773"/>
      <c r="C9" s="774"/>
      <c r="D9" s="334"/>
      <c r="E9" s="316"/>
      <c r="F9" s="316"/>
      <c r="G9" s="335" t="s">
        <v>108</v>
      </c>
      <c r="H9" s="336"/>
      <c r="I9" s="336"/>
      <c r="J9" s="336"/>
      <c r="K9" s="336"/>
      <c r="L9" s="336"/>
      <c r="M9" s="319"/>
      <c r="N9" s="319"/>
    </row>
    <row r="10" spans="1:14" s="320" customFormat="1" ht="18.75">
      <c r="A10" s="337" t="s">
        <v>97</v>
      </c>
      <c r="B10" s="338"/>
      <c r="C10" s="337" t="s">
        <v>85</v>
      </c>
      <c r="D10" s="317"/>
      <c r="E10" s="316"/>
      <c r="F10" s="316"/>
      <c r="G10" s="335" t="s">
        <v>91</v>
      </c>
      <c r="H10" s="336"/>
      <c r="I10" s="336"/>
      <c r="J10" s="336"/>
      <c r="K10" s="336"/>
      <c r="L10" s="336"/>
      <c r="M10" s="319"/>
      <c r="N10" s="319"/>
    </row>
    <row r="11" spans="1:14" s="320" customFormat="1" ht="18.75">
      <c r="A11" s="775" t="s">
        <v>178</v>
      </c>
      <c r="B11" s="776"/>
      <c r="C11" s="341" t="s">
        <v>179</v>
      </c>
      <c r="D11" s="342"/>
      <c r="E11" s="316"/>
      <c r="F11" s="316"/>
      <c r="G11" s="343"/>
      <c r="H11" s="344"/>
      <c r="I11" s="344"/>
      <c r="J11" s="344"/>
      <c r="K11" s="344"/>
      <c r="L11" s="345"/>
      <c r="M11" s="327"/>
      <c r="N11" s="319"/>
    </row>
    <row r="12" spans="1:14" s="320" customFormat="1" ht="18.75">
      <c r="A12" s="346"/>
      <c r="B12" s="316"/>
      <c r="C12" s="316"/>
      <c r="D12" s="316"/>
      <c r="E12" s="316"/>
      <c r="F12" s="316"/>
      <c r="G12" s="347" t="s">
        <v>63</v>
      </c>
      <c r="H12" s="348"/>
      <c r="I12" s="349"/>
      <c r="J12" s="349"/>
      <c r="K12" s="348"/>
      <c r="L12" s="348"/>
      <c r="M12" s="350"/>
      <c r="N12" s="319"/>
    </row>
    <row r="13" spans="1:14" s="320" customFormat="1" ht="19.5" thickBot="1">
      <c r="A13" s="351"/>
      <c r="B13" s="324"/>
      <c r="C13" s="324"/>
      <c r="D13" s="324"/>
      <c r="E13" s="324"/>
      <c r="F13" s="324"/>
      <c r="G13" s="352" t="s">
        <v>99</v>
      </c>
      <c r="H13" s="353"/>
      <c r="I13" s="353"/>
      <c r="J13" s="353"/>
      <c r="K13" s="353"/>
      <c r="L13" s="353"/>
      <c r="M13" s="350"/>
      <c r="N13" s="354"/>
    </row>
    <row r="14" spans="1:14" s="357" customFormat="1" ht="18.75">
      <c r="A14" s="355" t="s">
        <v>18</v>
      </c>
      <c r="B14" s="355" t="s">
        <v>19</v>
      </c>
      <c r="C14" s="777" t="s">
        <v>20</v>
      </c>
      <c r="D14" s="777"/>
      <c r="E14" s="777"/>
      <c r="F14" s="355" t="s">
        <v>65</v>
      </c>
      <c r="G14" s="355" t="s">
        <v>66</v>
      </c>
      <c r="H14" s="355"/>
      <c r="I14" s="355" t="s">
        <v>21</v>
      </c>
      <c r="J14" s="355" t="s">
        <v>22</v>
      </c>
      <c r="K14" s="355" t="s">
        <v>23</v>
      </c>
      <c r="L14" s="355" t="s">
        <v>22</v>
      </c>
      <c r="M14" s="356" t="s">
        <v>100</v>
      </c>
      <c r="N14" s="355" t="s">
        <v>68</v>
      </c>
    </row>
    <row r="15" spans="1:14" s="320" customFormat="1" ht="18.75">
      <c r="A15" s="358"/>
      <c r="B15" s="358"/>
      <c r="C15" s="778" t="s">
        <v>112</v>
      </c>
      <c r="D15" s="778"/>
      <c r="E15" s="779"/>
      <c r="F15" s="340"/>
      <c r="G15" s="359"/>
      <c r="H15" s="359"/>
      <c r="I15" s="360"/>
      <c r="J15" s="361">
        <f>(G15*F15)-(G15*F15)*I15</f>
        <v>0</v>
      </c>
      <c r="K15" s="360"/>
      <c r="L15" s="361"/>
      <c r="M15" s="362"/>
      <c r="N15" s="363"/>
    </row>
    <row r="16" spans="1:14" s="320" customFormat="1" ht="18.75">
      <c r="A16" s="358"/>
      <c r="B16" s="358"/>
      <c r="C16" s="364"/>
      <c r="D16" s="364"/>
      <c r="E16" s="365"/>
      <c r="F16" s="340"/>
      <c r="G16" s="359"/>
      <c r="H16" s="359"/>
      <c r="I16" s="360"/>
      <c r="J16" s="361"/>
      <c r="K16" s="360"/>
      <c r="L16" s="361"/>
      <c r="M16" s="362"/>
      <c r="N16" s="363"/>
    </row>
    <row r="17" spans="1:14" s="320" customFormat="1" ht="18.75">
      <c r="A17" s="358">
        <v>23</v>
      </c>
      <c r="B17" s="358" t="s">
        <v>71</v>
      </c>
      <c r="C17" s="768" t="s">
        <v>113</v>
      </c>
      <c r="D17" s="768"/>
      <c r="E17" s="769"/>
      <c r="F17" s="340">
        <v>1</v>
      </c>
      <c r="G17" s="359">
        <v>400</v>
      </c>
      <c r="H17" s="359"/>
      <c r="I17" s="360"/>
      <c r="J17" s="361">
        <f>(G17*F17)-(G17*F17)*I17</f>
        <v>400</v>
      </c>
      <c r="K17" s="360"/>
      <c r="L17" s="361">
        <f>J17-(J17*K17)</f>
        <v>400</v>
      </c>
      <c r="M17" s="362" t="s">
        <v>172</v>
      </c>
      <c r="N17" s="363"/>
    </row>
    <row r="18" spans="1:14" s="320" customFormat="1" ht="18.75">
      <c r="A18" s="358"/>
      <c r="B18" s="358"/>
      <c r="C18" s="768"/>
      <c r="D18" s="768"/>
      <c r="E18" s="769"/>
      <c r="F18" s="340"/>
      <c r="G18" s="359"/>
      <c r="H18" s="359"/>
      <c r="I18" s="360"/>
      <c r="J18" s="361"/>
      <c r="K18" s="360"/>
      <c r="L18" s="361"/>
      <c r="M18" s="362"/>
      <c r="N18" s="363"/>
    </row>
    <row r="19" spans="1:14" s="320" customFormat="1" ht="18.75">
      <c r="A19" s="358"/>
      <c r="B19" s="358"/>
      <c r="C19" s="768"/>
      <c r="D19" s="768"/>
      <c r="E19" s="769"/>
      <c r="F19" s="340"/>
      <c r="G19" s="359"/>
      <c r="H19" s="359"/>
      <c r="I19" s="360"/>
      <c r="J19" s="361"/>
      <c r="K19" s="360"/>
      <c r="L19" s="361"/>
      <c r="M19" s="362"/>
      <c r="N19" s="363"/>
    </row>
    <row r="20" spans="1:14" s="320" customFormat="1" ht="18.75">
      <c r="A20" s="358"/>
      <c r="B20" s="358"/>
      <c r="C20" s="358" t="s">
        <v>104</v>
      </c>
      <c r="D20" s="366">
        <v>0.22</v>
      </c>
      <c r="E20" s="367"/>
      <c r="F20" s="368"/>
      <c r="G20" s="367"/>
      <c r="H20" s="368"/>
      <c r="I20" s="358">
        <v>4</v>
      </c>
      <c r="J20" s="369"/>
      <c r="K20" s="358"/>
      <c r="L20" s="369"/>
      <c r="M20" s="342"/>
      <c r="N20" s="370"/>
    </row>
    <row r="21" spans="1:14" s="320" customFormat="1" ht="18.75">
      <c r="A21" s="358"/>
      <c r="B21" s="358"/>
      <c r="C21" s="371">
        <v>400</v>
      </c>
      <c r="D21" s="371"/>
      <c r="E21" s="371"/>
      <c r="F21" s="358"/>
      <c r="G21" s="371"/>
      <c r="H21" s="371"/>
      <c r="I21" s="358"/>
      <c r="J21" s="369"/>
      <c r="K21" s="358"/>
      <c r="L21" s="369">
        <f>C21+E21+G21</f>
        <v>400</v>
      </c>
      <c r="M21" s="358"/>
      <c r="N21" s="372"/>
    </row>
    <row r="22" spans="1:14" s="320" customFormat="1" ht="18.75">
      <c r="A22" s="358"/>
      <c r="B22" s="358"/>
      <c r="C22" s="371" t="s">
        <v>105</v>
      </c>
      <c r="D22" s="373" t="s">
        <v>177</v>
      </c>
      <c r="E22" s="367"/>
      <c r="F22" s="368"/>
      <c r="G22" s="367"/>
      <c r="H22" s="368"/>
      <c r="I22" s="358">
        <v>4</v>
      </c>
      <c r="J22" s="369"/>
      <c r="K22" s="358"/>
      <c r="L22" s="369"/>
      <c r="M22" s="358"/>
      <c r="N22" s="363"/>
    </row>
    <row r="23" spans="1:14" s="320" customFormat="1" ht="18.75">
      <c r="A23" s="358"/>
      <c r="B23" s="358"/>
      <c r="C23" s="371">
        <f>C21*0.22</f>
        <v>88</v>
      </c>
      <c r="D23" s="371"/>
      <c r="E23" s="371">
        <f>E21*0.1</f>
        <v>0</v>
      </c>
      <c r="F23" s="358"/>
      <c r="G23" s="371">
        <f>G21*0.04</f>
        <v>0</v>
      </c>
      <c r="H23" s="371"/>
      <c r="I23" s="358"/>
      <c r="J23" s="369"/>
      <c r="K23" s="358"/>
      <c r="L23" s="369">
        <f>C23+E23+G23</f>
        <v>88</v>
      </c>
      <c r="M23" s="358"/>
      <c r="N23" s="374"/>
    </row>
    <row r="24" spans="1:14" s="320" customFormat="1" ht="18.75" hidden="1">
      <c r="A24" s="358"/>
      <c r="B24" s="358"/>
      <c r="C24" s="367"/>
      <c r="D24" s="367"/>
      <c r="E24" s="367"/>
      <c r="F24" s="358"/>
      <c r="G24" s="367"/>
      <c r="H24" s="358"/>
      <c r="I24" s="358"/>
      <c r="J24" s="369"/>
      <c r="K24" s="358"/>
      <c r="L24" s="369"/>
      <c r="M24" s="358"/>
      <c r="N24" s="363"/>
    </row>
    <row r="25" spans="1:14" s="320" customFormat="1" ht="18.75" hidden="1">
      <c r="A25" s="358"/>
      <c r="B25" s="358"/>
      <c r="C25" s="371"/>
      <c r="D25" s="371"/>
      <c r="E25" s="371"/>
      <c r="F25" s="371"/>
      <c r="G25" s="371"/>
      <c r="H25" s="371"/>
      <c r="I25" s="358"/>
      <c r="J25" s="369"/>
      <c r="K25" s="358"/>
      <c r="L25" s="369"/>
      <c r="M25" s="358"/>
      <c r="N25" s="363"/>
    </row>
    <row r="26" spans="1:14" s="320" customFormat="1" ht="18.75" hidden="1">
      <c r="A26" s="358"/>
      <c r="B26" s="358"/>
      <c r="C26" s="770"/>
      <c r="D26" s="770"/>
      <c r="E26" s="771"/>
      <c r="F26" s="771"/>
      <c r="G26" s="771"/>
      <c r="H26" s="771"/>
      <c r="I26" s="771"/>
      <c r="J26" s="771"/>
      <c r="K26" s="339"/>
      <c r="L26" s="376"/>
      <c r="M26" s="342"/>
      <c r="N26" s="377"/>
    </row>
    <row r="27" spans="1:14" s="320" customFormat="1" ht="18.75" hidden="1">
      <c r="A27" s="358"/>
      <c r="B27" s="358"/>
      <c r="C27" s="770"/>
      <c r="D27" s="770"/>
      <c r="E27" s="771"/>
      <c r="F27" s="771"/>
      <c r="G27" s="771"/>
      <c r="H27" s="771"/>
      <c r="I27" s="771"/>
      <c r="J27" s="771"/>
      <c r="K27" s="339"/>
      <c r="L27" s="378"/>
      <c r="M27" s="342"/>
      <c r="N27" s="363"/>
    </row>
    <row r="28" spans="1:14" s="320" customFormat="1" ht="18.75" hidden="1">
      <c r="A28" s="358"/>
      <c r="B28" s="358"/>
      <c r="C28" s="770"/>
      <c r="D28" s="770"/>
      <c r="E28" s="771"/>
      <c r="F28" s="771"/>
      <c r="G28" s="771"/>
      <c r="H28" s="771"/>
      <c r="I28" s="771"/>
      <c r="J28" s="771"/>
      <c r="K28" s="339"/>
      <c r="L28" s="379"/>
      <c r="M28" s="342"/>
      <c r="N28" s="363"/>
    </row>
    <row r="29" spans="1:14" s="320" customFormat="1" ht="18.75" hidden="1">
      <c r="A29" s="358"/>
      <c r="B29" s="358"/>
      <c r="C29" s="367"/>
      <c r="D29" s="367"/>
      <c r="E29" s="375"/>
      <c r="F29" s="375"/>
      <c r="G29" s="375"/>
      <c r="H29" s="380"/>
      <c r="I29" s="375"/>
      <c r="J29" s="375"/>
      <c r="K29" s="358"/>
      <c r="L29" s="379"/>
      <c r="M29" s="342"/>
      <c r="N29" s="370"/>
    </row>
    <row r="30" spans="1:14" s="320" customFormat="1" ht="18.75">
      <c r="A30" s="358"/>
      <c r="B30" s="358"/>
      <c r="C30" s="381"/>
      <c r="D30" s="381"/>
      <c r="E30" s="381"/>
      <c r="F30" s="381"/>
      <c r="G30" s="382"/>
      <c r="H30" s="380"/>
      <c r="I30" s="358"/>
      <c r="J30" s="383" t="s">
        <v>78</v>
      </c>
      <c r="K30" s="384" t="s">
        <v>79</v>
      </c>
      <c r="L30" s="385">
        <f>L21+L23+L25</f>
        <v>488</v>
      </c>
      <c r="M30" s="386"/>
      <c r="N30" s="387"/>
    </row>
  </sheetData>
  <sheetProtection/>
  <mergeCells count="16">
    <mergeCell ref="A1:E1"/>
    <mergeCell ref="A2:E2"/>
    <mergeCell ref="A3:E3"/>
    <mergeCell ref="A4:E4"/>
    <mergeCell ref="A5:E5"/>
    <mergeCell ref="A7:E7"/>
    <mergeCell ref="C19:E19"/>
    <mergeCell ref="C26:J26"/>
    <mergeCell ref="C27:J27"/>
    <mergeCell ref="C28:J28"/>
    <mergeCell ref="A9:C9"/>
    <mergeCell ref="A11:B11"/>
    <mergeCell ref="C14:E14"/>
    <mergeCell ref="C15:E15"/>
    <mergeCell ref="C17:E17"/>
    <mergeCell ref="C18:E18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2" customWidth="1"/>
    <col min="2" max="2" width="11.28125" style="2" customWidth="1"/>
    <col min="3" max="3" width="36.421875" style="2" customWidth="1"/>
    <col min="4" max="4" width="4.00390625" style="2" bestFit="1" customWidth="1"/>
    <col min="5" max="6" width="4.00390625" style="2" customWidth="1"/>
    <col min="7" max="7" width="14.421875" style="2" customWidth="1"/>
    <col min="8" max="8" width="10.140625" style="2" customWidth="1"/>
    <col min="9" max="9" width="17.57421875" style="2" customWidth="1"/>
    <col min="10" max="10" width="23.28125" style="2" customWidth="1"/>
    <col min="11" max="13" width="9.140625" style="2" hidden="1" customWidth="1"/>
    <col min="14" max="14" width="8.28125" style="2" customWidth="1"/>
    <col min="15" max="15" width="2.7109375" style="2" customWidth="1"/>
    <col min="16" max="16" width="4.57421875" style="2" customWidth="1"/>
    <col min="17" max="16384" width="9.140625" style="2" customWidth="1"/>
  </cols>
  <sheetData>
    <row r="1" spans="1:14" ht="18.75">
      <c r="A1" s="389" t="s">
        <v>114</v>
      </c>
      <c r="B1" s="390"/>
      <c r="C1" s="390"/>
      <c r="D1" s="391"/>
      <c r="E1" s="391"/>
      <c r="F1" s="391"/>
      <c r="G1" s="391"/>
      <c r="H1" s="391"/>
      <c r="I1" s="391"/>
      <c r="J1" s="392"/>
      <c r="K1" s="393" t="s">
        <v>68</v>
      </c>
      <c r="N1" s="394" t="s">
        <v>68</v>
      </c>
    </row>
    <row r="2" spans="1:14" ht="18.75">
      <c r="A2" s="395" t="s">
        <v>115</v>
      </c>
      <c r="B2" s="396"/>
      <c r="C2" s="396"/>
      <c r="D2" s="397"/>
      <c r="E2" s="397"/>
      <c r="F2" s="397"/>
      <c r="G2" s="397"/>
      <c r="H2" s="397"/>
      <c r="I2" s="397"/>
      <c r="J2" s="398"/>
      <c r="K2" s="399"/>
      <c r="N2" s="400"/>
    </row>
    <row r="3" spans="1:14" ht="18.75">
      <c r="A3" s="395" t="s">
        <v>91</v>
      </c>
      <c r="B3" s="396"/>
      <c r="C3" s="396"/>
      <c r="D3" s="397"/>
      <c r="E3" s="397"/>
      <c r="F3" s="397"/>
      <c r="G3" s="397"/>
      <c r="H3" s="397"/>
      <c r="I3" s="397"/>
      <c r="J3" s="398"/>
      <c r="K3" s="400"/>
      <c r="N3" s="400"/>
    </row>
    <row r="4" spans="1:14" ht="18.75">
      <c r="A4" s="395" t="s">
        <v>63</v>
      </c>
      <c r="B4" s="396"/>
      <c r="C4" s="396"/>
      <c r="D4" s="397"/>
      <c r="E4" s="397"/>
      <c r="F4" s="397"/>
      <c r="G4" s="397"/>
      <c r="H4" s="401" t="s">
        <v>181</v>
      </c>
      <c r="I4" s="397"/>
      <c r="J4" s="398"/>
      <c r="K4" s="400"/>
      <c r="N4" s="400"/>
    </row>
    <row r="5" spans="1:14" ht="18.75">
      <c r="A5" s="395" t="s">
        <v>64</v>
      </c>
      <c r="B5" s="396"/>
      <c r="C5" s="396"/>
      <c r="D5" s="397"/>
      <c r="E5" s="397"/>
      <c r="F5" s="397"/>
      <c r="G5" s="396"/>
      <c r="H5" s="396"/>
      <c r="I5" s="396"/>
      <c r="J5" s="402"/>
      <c r="K5" s="400"/>
      <c r="N5" s="400"/>
    </row>
    <row r="6" spans="1:14" ht="18.75">
      <c r="A6" s="403"/>
      <c r="B6" s="397"/>
      <c r="C6" s="396"/>
      <c r="D6" s="397"/>
      <c r="E6" s="397"/>
      <c r="F6" s="397"/>
      <c r="G6" s="396"/>
      <c r="H6" s="396"/>
      <c r="I6" s="396"/>
      <c r="J6" s="402"/>
      <c r="K6" s="400"/>
      <c r="N6" s="400"/>
    </row>
    <row r="7" spans="1:14" ht="18.75">
      <c r="A7" s="404"/>
      <c r="B7" s="396"/>
      <c r="C7" s="396"/>
      <c r="D7" s="397"/>
      <c r="E7" s="397"/>
      <c r="F7" s="397"/>
      <c r="G7" s="396" t="s">
        <v>116</v>
      </c>
      <c r="H7" s="405"/>
      <c r="I7" s="396"/>
      <c r="J7" s="402"/>
      <c r="K7" s="400"/>
      <c r="N7" s="400"/>
    </row>
    <row r="8" spans="1:14" ht="18.75">
      <c r="A8" s="403"/>
      <c r="B8" s="397"/>
      <c r="C8" s="397"/>
      <c r="D8" s="397"/>
      <c r="E8" s="397"/>
      <c r="F8" s="397"/>
      <c r="G8" s="397" t="s">
        <v>117</v>
      </c>
      <c r="H8" s="405"/>
      <c r="I8" s="396"/>
      <c r="J8" s="402"/>
      <c r="K8" s="400"/>
      <c r="N8" s="400"/>
    </row>
    <row r="9" spans="1:14" ht="18.75">
      <c r="A9" s="403"/>
      <c r="B9" s="397"/>
      <c r="C9" s="397"/>
      <c r="D9" s="397"/>
      <c r="E9" s="397"/>
      <c r="F9" s="397"/>
      <c r="G9" s="406" t="s">
        <v>118</v>
      </c>
      <c r="H9" s="405"/>
      <c r="I9" s="396"/>
      <c r="J9" s="402"/>
      <c r="K9" s="400"/>
      <c r="N9" s="400"/>
    </row>
    <row r="10" spans="1:14" ht="18.75">
      <c r="A10" s="403"/>
      <c r="B10" s="397"/>
      <c r="C10" s="397"/>
      <c r="D10" s="397"/>
      <c r="E10" s="397"/>
      <c r="F10" s="397"/>
      <c r="G10" s="406" t="s">
        <v>119</v>
      </c>
      <c r="H10" s="405"/>
      <c r="I10" s="396"/>
      <c r="J10" s="402"/>
      <c r="K10" s="400"/>
      <c r="N10" s="400"/>
    </row>
    <row r="11" spans="1:14" ht="18.75">
      <c r="A11" s="403"/>
      <c r="B11" s="397"/>
      <c r="C11" s="397"/>
      <c r="D11" s="397"/>
      <c r="E11" s="397"/>
      <c r="F11" s="397"/>
      <c r="G11" s="406" t="s">
        <v>120</v>
      </c>
      <c r="H11" s="405"/>
      <c r="I11" s="396"/>
      <c r="J11" s="402"/>
      <c r="K11" s="400"/>
      <c r="N11" s="400"/>
    </row>
    <row r="12" spans="1:14" ht="18.75">
      <c r="A12" s="403"/>
      <c r="B12" s="397"/>
      <c r="C12" s="397"/>
      <c r="D12" s="397"/>
      <c r="E12" s="397"/>
      <c r="F12" s="397"/>
      <c r="G12" s="406" t="s">
        <v>64</v>
      </c>
      <c r="H12" s="405"/>
      <c r="I12" s="396"/>
      <c r="J12" s="402"/>
      <c r="K12" s="400"/>
      <c r="N12" s="400"/>
    </row>
    <row r="13" spans="1:14" ht="18.75">
      <c r="A13" s="407"/>
      <c r="B13" s="408"/>
      <c r="C13" s="408"/>
      <c r="D13" s="408"/>
      <c r="E13" s="408"/>
      <c r="F13" s="408"/>
      <c r="G13" s="409"/>
      <c r="H13" s="408"/>
      <c r="I13" s="409"/>
      <c r="J13" s="410"/>
      <c r="K13" s="400"/>
      <c r="N13" s="400"/>
    </row>
    <row r="14" spans="1:14" ht="18.75">
      <c r="A14" s="411"/>
      <c r="B14" s="412"/>
      <c r="C14" s="412"/>
      <c r="D14" s="412"/>
      <c r="E14" s="412"/>
      <c r="F14" s="412"/>
      <c r="G14" s="412"/>
      <c r="H14" s="412"/>
      <c r="I14" s="412"/>
      <c r="J14" s="413"/>
      <c r="K14" s="400"/>
      <c r="N14" s="400"/>
    </row>
    <row r="15" spans="1:14" ht="18.75">
      <c r="A15" s="414"/>
      <c r="B15" s="396" t="s">
        <v>180</v>
      </c>
      <c r="C15" s="415"/>
      <c r="D15" s="415"/>
      <c r="E15" s="415"/>
      <c r="F15" s="415"/>
      <c r="G15" s="415"/>
      <c r="H15" s="415"/>
      <c r="I15" s="415"/>
      <c r="J15" s="416"/>
      <c r="K15" s="400"/>
      <c r="N15" s="400"/>
    </row>
    <row r="16" spans="1:14" ht="18.75">
      <c r="A16" s="417"/>
      <c r="B16" s="409"/>
      <c r="C16" s="409"/>
      <c r="D16" s="409"/>
      <c r="E16" s="409"/>
      <c r="F16" s="409"/>
      <c r="G16" s="409"/>
      <c r="H16" s="409"/>
      <c r="I16" s="409"/>
      <c r="J16" s="410"/>
      <c r="K16" s="400"/>
      <c r="N16" s="400"/>
    </row>
    <row r="17" spans="1:14" ht="18.75">
      <c r="A17" s="418"/>
      <c r="B17" s="419"/>
      <c r="C17" s="420"/>
      <c r="D17" s="421"/>
      <c r="E17" s="421"/>
      <c r="F17" s="421"/>
      <c r="G17" s="422"/>
      <c r="H17" s="418"/>
      <c r="I17" s="419"/>
      <c r="J17" s="423"/>
      <c r="K17" s="400"/>
      <c r="N17" s="400"/>
    </row>
    <row r="18" spans="1:14" ht="18.75">
      <c r="A18" s="424"/>
      <c r="B18" s="425" t="s">
        <v>121</v>
      </c>
      <c r="C18" s="336"/>
      <c r="D18" s="426"/>
      <c r="E18" s="426"/>
      <c r="F18" s="426"/>
      <c r="G18" s="427"/>
      <c r="H18" s="424"/>
      <c r="I18" s="336"/>
      <c r="J18" s="428"/>
      <c r="K18" s="400"/>
      <c r="N18" s="400"/>
    </row>
    <row r="19" spans="1:14" ht="18.75">
      <c r="A19" s="429"/>
      <c r="B19" s="336"/>
      <c r="C19" s="430"/>
      <c r="D19" s="431"/>
      <c r="E19" s="431"/>
      <c r="F19" s="431"/>
      <c r="G19" s="427"/>
      <c r="H19" s="424"/>
      <c r="I19" s="432"/>
      <c r="J19" s="426"/>
      <c r="K19" s="400"/>
      <c r="N19" s="400"/>
    </row>
    <row r="20" spans="1:14" ht="18.75">
      <c r="A20" s="433"/>
      <c r="B20" s="434"/>
      <c r="C20" s="408"/>
      <c r="D20" s="435"/>
      <c r="E20" s="435"/>
      <c r="F20" s="435"/>
      <c r="G20" s="436"/>
      <c r="H20" s="433"/>
      <c r="I20" s="434"/>
      <c r="J20" s="435"/>
      <c r="K20" s="400"/>
      <c r="N20" s="400"/>
    </row>
    <row r="21" spans="1:14" ht="18.75">
      <c r="A21" s="418"/>
      <c r="B21" s="332"/>
      <c r="C21" s="437"/>
      <c r="D21" s="438"/>
      <c r="E21" s="439"/>
      <c r="F21" s="439"/>
      <c r="G21" s="440"/>
      <c r="H21" s="441"/>
      <c r="I21" s="440"/>
      <c r="J21" s="441"/>
      <c r="K21" s="400"/>
      <c r="N21" s="400"/>
    </row>
    <row r="22" spans="1:14" ht="18.75">
      <c r="A22" s="424" t="s">
        <v>122</v>
      </c>
      <c r="B22" s="336"/>
      <c r="C22" s="442"/>
      <c r="D22" s="443"/>
      <c r="E22" s="439"/>
      <c r="F22" s="439"/>
      <c r="G22" s="440"/>
      <c r="H22" s="441"/>
      <c r="I22" s="440"/>
      <c r="J22" s="441"/>
      <c r="K22" s="400"/>
      <c r="N22" s="400"/>
    </row>
    <row r="23" spans="1:14" ht="18.75">
      <c r="A23" s="424" t="s">
        <v>123</v>
      </c>
      <c r="B23" s="336"/>
      <c r="C23" s="442"/>
      <c r="D23" s="443"/>
      <c r="E23" s="439"/>
      <c r="F23" s="439"/>
      <c r="G23" s="440"/>
      <c r="H23" s="441"/>
      <c r="I23" s="440"/>
      <c r="J23" s="444">
        <v>765</v>
      </c>
      <c r="K23" s="400"/>
      <c r="N23" s="400"/>
    </row>
    <row r="24" spans="1:14" ht="18.75">
      <c r="A24" s="786" t="s">
        <v>124</v>
      </c>
      <c r="B24" s="787"/>
      <c r="C24" s="787"/>
      <c r="D24" s="788"/>
      <c r="E24" s="439"/>
      <c r="F24" s="439"/>
      <c r="G24" s="440"/>
      <c r="H24" s="441"/>
      <c r="I24" s="440"/>
      <c r="J24" s="441"/>
      <c r="K24" s="400"/>
      <c r="N24" s="400"/>
    </row>
    <row r="25" spans="1:14" ht="18.75">
      <c r="A25" s="424"/>
      <c r="B25" s="336"/>
      <c r="C25" s="442"/>
      <c r="D25" s="443"/>
      <c r="E25" s="439"/>
      <c r="F25" s="439"/>
      <c r="G25" s="440"/>
      <c r="H25" s="441"/>
      <c r="I25" s="440"/>
      <c r="J25" s="441"/>
      <c r="K25" s="400"/>
      <c r="N25" s="400"/>
    </row>
    <row r="26" spans="1:14" ht="18.75">
      <c r="A26" s="424" t="s">
        <v>125</v>
      </c>
      <c r="B26" s="415"/>
      <c r="C26" s="442"/>
      <c r="D26" s="443"/>
      <c r="E26" s="439"/>
      <c r="F26" s="439"/>
      <c r="G26" s="440"/>
      <c r="H26" s="441"/>
      <c r="I26" s="440"/>
      <c r="J26" s="441"/>
      <c r="K26" s="400"/>
      <c r="N26" s="400"/>
    </row>
    <row r="27" spans="1:14" ht="18.75">
      <c r="A27" s="424" t="s">
        <v>126</v>
      </c>
      <c r="B27" s="415"/>
      <c r="C27" s="442"/>
      <c r="D27" s="443"/>
      <c r="E27" s="439"/>
      <c r="F27" s="439"/>
      <c r="G27" s="440"/>
      <c r="H27" s="441"/>
      <c r="I27" s="440"/>
      <c r="J27" s="441"/>
      <c r="K27" s="400"/>
      <c r="N27" s="445"/>
    </row>
    <row r="28" spans="1:14" ht="18.75">
      <c r="A28" s="789" t="s">
        <v>127</v>
      </c>
      <c r="B28" s="790"/>
      <c r="C28" s="790"/>
      <c r="D28" s="791"/>
      <c r="E28" s="446"/>
      <c r="F28" s="446"/>
      <c r="G28" s="447"/>
      <c r="H28" s="448">
        <f>SUM(H20:H27)</f>
        <v>0</v>
      </c>
      <c r="I28" s="447"/>
      <c r="J28" s="448">
        <f>SUM(J20:J27)</f>
        <v>765</v>
      </c>
      <c r="K28" s="394"/>
      <c r="N28" s="449"/>
    </row>
    <row r="29" spans="1:14" ht="18.75" hidden="1">
      <c r="A29" s="450"/>
      <c r="B29" s="419"/>
      <c r="C29" s="451"/>
      <c r="D29" s="452"/>
      <c r="E29" s="446"/>
      <c r="F29" s="446"/>
      <c r="G29" s="453"/>
      <c r="H29" s="454"/>
      <c r="I29" s="453"/>
      <c r="J29" s="455"/>
      <c r="K29" s="394"/>
      <c r="N29" s="394"/>
    </row>
    <row r="30" spans="1:14" ht="18.75" hidden="1">
      <c r="A30" s="456"/>
      <c r="B30" s="432"/>
      <c r="C30" s="457"/>
      <c r="D30" s="458"/>
      <c r="E30" s="459"/>
      <c r="F30" s="459"/>
      <c r="G30" s="440"/>
      <c r="H30" s="460"/>
      <c r="I30" s="460"/>
      <c r="J30" s="461"/>
      <c r="K30" s="394"/>
      <c r="N30" s="394"/>
    </row>
    <row r="31" spans="1:14" ht="18.75" hidden="1">
      <c r="A31" s="456"/>
      <c r="B31" s="336"/>
      <c r="C31" s="457"/>
      <c r="D31" s="458"/>
      <c r="E31" s="459"/>
      <c r="F31" s="459"/>
      <c r="G31" s="440"/>
      <c r="H31" s="460"/>
      <c r="I31" s="460"/>
      <c r="J31" s="461"/>
      <c r="K31" s="394"/>
      <c r="N31" s="394"/>
    </row>
    <row r="32" spans="1:14" ht="18.75" hidden="1">
      <c r="A32" s="462"/>
      <c r="B32" s="434" t="s">
        <v>128</v>
      </c>
      <c r="C32" s="463"/>
      <c r="D32" s="464"/>
      <c r="E32" s="459"/>
      <c r="F32" s="459"/>
      <c r="G32" s="440"/>
      <c r="H32" s="460"/>
      <c r="I32" s="460"/>
      <c r="J32" s="461"/>
      <c r="K32" s="465"/>
      <c r="N32" s="394"/>
    </row>
    <row r="33" spans="1:14" ht="18.75" hidden="1">
      <c r="A33" s="462"/>
      <c r="B33" s="466"/>
      <c r="C33" s="467"/>
      <c r="D33" s="468"/>
      <c r="E33" s="468"/>
      <c r="F33" s="468"/>
      <c r="G33" s="469"/>
      <c r="H33" s="470"/>
      <c r="I33" s="470"/>
      <c r="J33" s="470"/>
      <c r="K33" s="394"/>
      <c r="N33" s="471"/>
    </row>
    <row r="34" spans="1:14" ht="18.75">
      <c r="A34" s="456"/>
      <c r="B34" s="363"/>
      <c r="C34" s="472"/>
      <c r="D34" s="473"/>
      <c r="E34" s="473"/>
      <c r="F34" s="473"/>
      <c r="G34" s="474"/>
      <c r="H34" s="470"/>
      <c r="I34" s="470"/>
      <c r="J34" s="475"/>
      <c r="K34" s="394"/>
      <c r="N34" s="394"/>
    </row>
    <row r="35" spans="1:14" ht="18.75">
      <c r="A35" s="476"/>
      <c r="B35" s="477" t="s">
        <v>129</v>
      </c>
      <c r="C35" s="472"/>
      <c r="D35" s="473"/>
      <c r="E35" s="473"/>
      <c r="F35" s="473"/>
      <c r="G35" s="474"/>
      <c r="H35" s="470"/>
      <c r="I35" s="470"/>
      <c r="J35" s="448">
        <f>J28+L28+N28+J30+J33</f>
        <v>765</v>
      </c>
      <c r="K35" s="394"/>
      <c r="N35" s="478"/>
    </row>
    <row r="36" spans="1:14" ht="18.75">
      <c r="A36" s="476"/>
      <c r="B36" s="466"/>
      <c r="C36" s="467"/>
      <c r="D36" s="468"/>
      <c r="E36" s="468"/>
      <c r="F36" s="468"/>
      <c r="G36" s="469"/>
      <c r="H36" s="479"/>
      <c r="I36" s="479"/>
      <c r="J36" s="470"/>
      <c r="K36" s="394"/>
      <c r="N36" s="394"/>
    </row>
    <row r="37" spans="1:14" ht="18.75">
      <c r="A37" s="476"/>
      <c r="B37" s="477"/>
      <c r="C37" s="472"/>
      <c r="D37" s="473"/>
      <c r="E37" s="473"/>
      <c r="F37" s="473"/>
      <c r="G37" s="474"/>
      <c r="H37" s="470"/>
      <c r="I37" s="470"/>
      <c r="J37" s="448"/>
      <c r="K37" s="394"/>
      <c r="N37" s="394"/>
    </row>
  </sheetData>
  <sheetProtection/>
  <mergeCells count="2">
    <mergeCell ref="A24:D24"/>
    <mergeCell ref="A28:D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28125" style="3" customWidth="1"/>
    <col min="2" max="2" width="11.28125" style="3" customWidth="1"/>
    <col min="3" max="3" width="14.00390625" style="3" customWidth="1"/>
    <col min="4" max="4" width="4.00390625" style="3" bestFit="1" customWidth="1"/>
    <col min="5" max="6" width="4.00390625" style="3" customWidth="1"/>
    <col min="7" max="7" width="28.140625" style="3" customWidth="1"/>
    <col min="8" max="8" width="4.140625" style="3" customWidth="1"/>
    <col min="9" max="9" width="11.140625" style="3" customWidth="1"/>
    <col min="10" max="10" width="15.00390625" style="3" customWidth="1"/>
    <col min="11" max="13" width="9.140625" style="3" hidden="1" customWidth="1"/>
    <col min="14" max="14" width="8.28125" style="3" customWidth="1"/>
    <col min="15" max="15" width="2.7109375" style="3" customWidth="1"/>
    <col min="16" max="16" width="4.57421875" style="3" customWidth="1"/>
    <col min="17" max="16384" width="9.140625" style="3" customWidth="1"/>
  </cols>
  <sheetData>
    <row r="1" spans="1:14" ht="15.75">
      <c r="A1" s="480" t="s">
        <v>130</v>
      </c>
      <c r="B1" s="481"/>
      <c r="C1" s="481"/>
      <c r="D1" s="482"/>
      <c r="E1" s="482"/>
      <c r="F1" s="482"/>
      <c r="G1" s="482"/>
      <c r="H1" s="482"/>
      <c r="I1" s="482"/>
      <c r="J1" s="483"/>
      <c r="K1" s="484" t="s">
        <v>68</v>
      </c>
      <c r="N1" s="485" t="s">
        <v>68</v>
      </c>
    </row>
    <row r="2" spans="1:14" ht="15.75">
      <c r="A2" s="486" t="s">
        <v>131</v>
      </c>
      <c r="B2" s="487"/>
      <c r="C2" s="487"/>
      <c r="D2" s="488"/>
      <c r="E2" s="488"/>
      <c r="F2" s="488"/>
      <c r="G2" s="488"/>
      <c r="H2" s="488"/>
      <c r="I2" s="488"/>
      <c r="J2" s="489"/>
      <c r="K2" s="490"/>
      <c r="N2" s="491"/>
    </row>
    <row r="3" spans="1:14" ht="15.75">
      <c r="A3" s="486" t="s">
        <v>91</v>
      </c>
      <c r="B3" s="487"/>
      <c r="C3" s="487"/>
      <c r="D3" s="488"/>
      <c r="E3" s="488"/>
      <c r="F3" s="488"/>
      <c r="G3" s="488"/>
      <c r="H3" s="488"/>
      <c r="I3" s="488"/>
      <c r="J3" s="489"/>
      <c r="K3" s="491"/>
      <c r="N3" s="491"/>
    </row>
    <row r="4" spans="1:14" ht="15.75">
      <c r="A4" s="486" t="s">
        <v>63</v>
      </c>
      <c r="B4" s="487"/>
      <c r="C4" s="487"/>
      <c r="D4" s="488"/>
      <c r="E4" s="488"/>
      <c r="F4" s="488"/>
      <c r="G4" s="488"/>
      <c r="H4" s="492" t="s">
        <v>182</v>
      </c>
      <c r="I4" s="488"/>
      <c r="J4" s="489"/>
      <c r="K4" s="491"/>
      <c r="N4" s="491"/>
    </row>
    <row r="5" spans="1:14" ht="15.75">
      <c r="A5" s="486" t="s">
        <v>64</v>
      </c>
      <c r="B5" s="487"/>
      <c r="C5" s="487"/>
      <c r="D5" s="488"/>
      <c r="E5" s="488"/>
      <c r="F5" s="488"/>
      <c r="G5" s="487"/>
      <c r="H5" s="487"/>
      <c r="I5" s="487"/>
      <c r="J5" s="493"/>
      <c r="K5" s="491"/>
      <c r="N5" s="491"/>
    </row>
    <row r="6" spans="1:14" ht="15.75">
      <c r="A6" s="494"/>
      <c r="B6" s="488"/>
      <c r="C6" s="487"/>
      <c r="D6" s="488"/>
      <c r="E6" s="488"/>
      <c r="F6" s="488"/>
      <c r="G6" s="487"/>
      <c r="H6" s="487"/>
      <c r="I6" s="487"/>
      <c r="J6" s="493"/>
      <c r="K6" s="491"/>
      <c r="N6" s="491"/>
    </row>
    <row r="7" spans="1:14" ht="15.75">
      <c r="A7" s="495"/>
      <c r="B7" s="487"/>
      <c r="C7" s="487"/>
      <c r="D7" s="488"/>
      <c r="E7" s="488"/>
      <c r="F7" s="488"/>
      <c r="G7" s="487"/>
      <c r="H7" s="487" t="s">
        <v>116</v>
      </c>
      <c r="I7" s="487"/>
      <c r="J7" s="493"/>
      <c r="K7" s="491"/>
      <c r="N7" s="491"/>
    </row>
    <row r="8" spans="1:14" ht="15.75">
      <c r="A8" s="494"/>
      <c r="B8" s="488"/>
      <c r="C8" s="488"/>
      <c r="D8" s="488"/>
      <c r="E8" s="488"/>
      <c r="F8" s="488"/>
      <c r="G8" s="487"/>
      <c r="H8" s="488" t="s">
        <v>132</v>
      </c>
      <c r="I8" s="487"/>
      <c r="J8" s="493"/>
      <c r="K8" s="491"/>
      <c r="N8" s="491"/>
    </row>
    <row r="9" spans="1:14" ht="15.75">
      <c r="A9" s="494"/>
      <c r="B9" s="488"/>
      <c r="C9" s="488"/>
      <c r="D9" s="488"/>
      <c r="E9" s="488"/>
      <c r="F9" s="488"/>
      <c r="G9" s="487"/>
      <c r="H9" s="496" t="s">
        <v>133</v>
      </c>
      <c r="I9" s="487"/>
      <c r="J9" s="493"/>
      <c r="K9" s="491"/>
      <c r="N9" s="491"/>
    </row>
    <row r="10" spans="1:14" ht="15.75">
      <c r="A10" s="494"/>
      <c r="B10" s="488"/>
      <c r="C10" s="488"/>
      <c r="D10" s="488"/>
      <c r="E10" s="488"/>
      <c r="F10" s="488"/>
      <c r="G10" s="487"/>
      <c r="H10" s="496" t="s">
        <v>134</v>
      </c>
      <c r="I10" s="487"/>
      <c r="J10" s="493"/>
      <c r="K10" s="491"/>
      <c r="N10" s="491"/>
    </row>
    <row r="11" spans="1:14" ht="15.75">
      <c r="A11" s="494"/>
      <c r="B11" s="488"/>
      <c r="C11" s="488"/>
      <c r="D11" s="488"/>
      <c r="E11" s="488"/>
      <c r="F11" s="488"/>
      <c r="G11" s="487"/>
      <c r="H11" s="496" t="s">
        <v>120</v>
      </c>
      <c r="I11" s="487"/>
      <c r="J11" s="493"/>
      <c r="K11" s="491"/>
      <c r="N11" s="491"/>
    </row>
    <row r="12" spans="1:14" ht="15.75">
      <c r="A12" s="494"/>
      <c r="B12" s="488"/>
      <c r="C12" s="488"/>
      <c r="D12" s="488"/>
      <c r="E12" s="488"/>
      <c r="F12" s="488"/>
      <c r="G12" s="487"/>
      <c r="H12" s="496" t="s">
        <v>64</v>
      </c>
      <c r="I12" s="487"/>
      <c r="J12" s="493"/>
      <c r="K12" s="491"/>
      <c r="N12" s="491"/>
    </row>
    <row r="13" spans="1:14" ht="15.75">
      <c r="A13" s="497"/>
      <c r="B13" s="498"/>
      <c r="C13" s="498"/>
      <c r="D13" s="498"/>
      <c r="E13" s="498"/>
      <c r="F13" s="498"/>
      <c r="G13" s="499"/>
      <c r="H13" s="498"/>
      <c r="I13" s="499"/>
      <c r="J13" s="500"/>
      <c r="K13" s="491"/>
      <c r="N13" s="491"/>
    </row>
    <row r="14" spans="1:14" ht="15.75">
      <c r="A14" s="480"/>
      <c r="B14" s="501"/>
      <c r="C14" s="501"/>
      <c r="D14" s="501"/>
      <c r="E14" s="501"/>
      <c r="F14" s="501"/>
      <c r="G14" s="501"/>
      <c r="H14" s="501"/>
      <c r="I14" s="501"/>
      <c r="J14" s="502"/>
      <c r="K14" s="491"/>
      <c r="N14" s="491"/>
    </row>
    <row r="15" spans="1:14" ht="15.75">
      <c r="A15" s="486"/>
      <c r="B15" s="487" t="s">
        <v>183</v>
      </c>
      <c r="C15" s="487"/>
      <c r="D15" s="487"/>
      <c r="E15" s="487"/>
      <c r="F15" s="487"/>
      <c r="G15" s="487"/>
      <c r="H15" s="487"/>
      <c r="I15" s="487"/>
      <c r="J15" s="493"/>
      <c r="K15" s="491"/>
      <c r="N15" s="491"/>
    </row>
    <row r="16" spans="1:14" ht="15.75">
      <c r="A16" s="503"/>
      <c r="B16" s="499"/>
      <c r="C16" s="499"/>
      <c r="D16" s="499"/>
      <c r="E16" s="499"/>
      <c r="F16" s="499"/>
      <c r="G16" s="499"/>
      <c r="H16" s="499"/>
      <c r="I16" s="499"/>
      <c r="J16" s="500"/>
      <c r="K16" s="491"/>
      <c r="N16" s="491"/>
    </row>
    <row r="17" spans="1:14" ht="15.75">
      <c r="A17" s="504"/>
      <c r="B17" s="505"/>
      <c r="C17" s="506"/>
      <c r="D17" s="507"/>
      <c r="E17" s="507"/>
      <c r="F17" s="507"/>
      <c r="G17" s="508"/>
      <c r="H17" s="504"/>
      <c r="I17" s="505"/>
      <c r="J17" s="509"/>
      <c r="K17" s="491"/>
      <c r="N17" s="491"/>
    </row>
    <row r="18" spans="1:14" ht="15.75">
      <c r="A18" s="510"/>
      <c r="B18" s="511" t="s">
        <v>121</v>
      </c>
      <c r="C18" s="488"/>
      <c r="D18" s="512"/>
      <c r="E18" s="512"/>
      <c r="F18" s="512"/>
      <c r="G18" s="513"/>
      <c r="H18" s="510"/>
      <c r="I18" s="488"/>
      <c r="J18" s="489"/>
      <c r="K18" s="491"/>
      <c r="N18" s="491"/>
    </row>
    <row r="19" spans="1:14" ht="15.75">
      <c r="A19" s="514"/>
      <c r="B19" s="488"/>
      <c r="C19" s="515"/>
      <c r="D19" s="516"/>
      <c r="E19" s="516"/>
      <c r="F19" s="516"/>
      <c r="G19" s="513"/>
      <c r="H19" s="510"/>
      <c r="I19" s="517"/>
      <c r="J19" s="512"/>
      <c r="K19" s="491"/>
      <c r="N19" s="491"/>
    </row>
    <row r="20" spans="1:14" ht="15.75">
      <c r="A20" s="510"/>
      <c r="B20" s="517"/>
      <c r="C20" s="488"/>
      <c r="D20" s="512"/>
      <c r="E20" s="512"/>
      <c r="F20" s="512"/>
      <c r="G20" s="513"/>
      <c r="H20" s="518"/>
      <c r="I20" s="519"/>
      <c r="J20" s="520"/>
      <c r="K20" s="491"/>
      <c r="N20" s="491"/>
    </row>
    <row r="21" spans="1:14" ht="15.75">
      <c r="A21" s="504"/>
      <c r="B21" s="521"/>
      <c r="C21" s="522"/>
      <c r="D21" s="523"/>
      <c r="E21" s="523"/>
      <c r="F21" s="523"/>
      <c r="G21" s="524"/>
      <c r="H21" s="525"/>
      <c r="I21" s="526"/>
      <c r="J21" s="527"/>
      <c r="K21" s="491"/>
      <c r="N21" s="491"/>
    </row>
    <row r="22" spans="1:14" ht="15.75">
      <c r="A22" s="510" t="s">
        <v>135</v>
      </c>
      <c r="B22" s="488"/>
      <c r="C22" s="528"/>
      <c r="D22" s="529"/>
      <c r="E22" s="529"/>
      <c r="F22" s="529"/>
      <c r="G22" s="530"/>
      <c r="H22" s="525"/>
      <c r="I22" s="526"/>
      <c r="J22" s="527"/>
      <c r="K22" s="491"/>
      <c r="N22" s="491"/>
    </row>
    <row r="23" spans="1:14" ht="15.75">
      <c r="A23" s="510" t="s">
        <v>136</v>
      </c>
      <c r="B23" s="488"/>
      <c r="C23" s="528"/>
      <c r="D23" s="529"/>
      <c r="E23" s="529"/>
      <c r="F23" s="529"/>
      <c r="G23" s="530"/>
      <c r="H23" s="525"/>
      <c r="I23" s="526"/>
      <c r="J23" s="527">
        <v>2300</v>
      </c>
      <c r="K23" s="491"/>
      <c r="N23" s="491"/>
    </row>
    <row r="24" spans="1:14" ht="15.75">
      <c r="A24" s="531"/>
      <c r="B24" s="532"/>
      <c r="C24" s="533"/>
      <c r="D24" s="534"/>
      <c r="E24" s="534"/>
      <c r="F24" s="534"/>
      <c r="G24" s="535"/>
      <c r="H24" s="536"/>
      <c r="I24" s="537"/>
      <c r="J24" s="538"/>
      <c r="K24" s="491"/>
      <c r="N24" s="491"/>
    </row>
    <row r="25" spans="1:14" ht="15.75">
      <c r="A25" s="539"/>
      <c r="B25" s="532"/>
      <c r="C25" s="533"/>
      <c r="D25" s="534"/>
      <c r="E25" s="534"/>
      <c r="F25" s="534"/>
      <c r="G25" s="535"/>
      <c r="H25" s="536"/>
      <c r="I25" s="537"/>
      <c r="J25" s="538"/>
      <c r="K25" s="491"/>
      <c r="N25" s="491"/>
    </row>
    <row r="26" spans="1:14" ht="15.75">
      <c r="A26" s="531"/>
      <c r="B26" s="540"/>
      <c r="C26" s="533"/>
      <c r="D26" s="534"/>
      <c r="E26" s="534"/>
      <c r="F26" s="534"/>
      <c r="G26" s="535"/>
      <c r="H26" s="536"/>
      <c r="I26" s="537"/>
      <c r="J26" s="538"/>
      <c r="K26" s="491"/>
      <c r="N26" s="491"/>
    </row>
    <row r="27" spans="1:14" ht="15.75">
      <c r="A27" s="541" t="s">
        <v>137</v>
      </c>
      <c r="B27" s="542"/>
      <c r="C27" s="543"/>
      <c r="D27" s="544"/>
      <c r="E27" s="544"/>
      <c r="F27" s="544"/>
      <c r="G27" s="545"/>
      <c r="H27" s="536"/>
      <c r="I27" s="537"/>
      <c r="J27" s="538"/>
      <c r="K27" s="491"/>
      <c r="N27" s="546"/>
    </row>
    <row r="28" spans="1:14" ht="15.75">
      <c r="A28" s="547"/>
      <c r="B28" s="548" t="s">
        <v>128</v>
      </c>
      <c r="C28" s="549"/>
      <c r="D28" s="550"/>
      <c r="E28" s="551"/>
      <c r="F28" s="551"/>
      <c r="G28" s="552"/>
      <c r="H28" s="553"/>
      <c r="I28" s="554"/>
      <c r="J28" s="553">
        <f>SUM(J20:J27)</f>
        <v>2300</v>
      </c>
      <c r="K28" s="485"/>
      <c r="N28" s="555"/>
    </row>
    <row r="29" spans="1:14" ht="15.75">
      <c r="A29" s="556"/>
      <c r="B29" s="557"/>
      <c r="C29" s="557"/>
      <c r="D29" s="558"/>
      <c r="E29" s="559"/>
      <c r="F29" s="559"/>
      <c r="G29" s="792" t="s">
        <v>138</v>
      </c>
      <c r="H29" s="793"/>
      <c r="I29" s="699"/>
      <c r="J29" s="560">
        <f>J28/100*4</f>
        <v>92</v>
      </c>
      <c r="K29" s="561"/>
      <c r="N29" s="555"/>
    </row>
    <row r="30" spans="1:14" ht="15.75">
      <c r="A30" s="556"/>
      <c r="B30" s="557"/>
      <c r="C30" s="557"/>
      <c r="D30" s="558"/>
      <c r="E30" s="794"/>
      <c r="F30" s="795"/>
      <c r="G30" s="796"/>
      <c r="H30" s="563"/>
      <c r="I30" s="564"/>
      <c r="J30" s="563"/>
      <c r="K30" s="485"/>
      <c r="N30" s="562"/>
    </row>
    <row r="31" spans="1:14" ht="15.75">
      <c r="A31" s="556"/>
      <c r="B31" s="557"/>
      <c r="C31" s="557"/>
      <c r="D31" s="558"/>
      <c r="E31" s="565"/>
      <c r="F31" s="566"/>
      <c r="G31" s="567"/>
      <c r="H31" s="563"/>
      <c r="I31" s="563"/>
      <c r="J31" s="568"/>
      <c r="K31" s="485"/>
      <c r="N31" s="485"/>
    </row>
    <row r="32" spans="1:14" ht="15.75">
      <c r="A32" s="556"/>
      <c r="B32" s="557"/>
      <c r="C32" s="557"/>
      <c r="D32" s="558"/>
      <c r="E32" s="569"/>
      <c r="F32" s="570"/>
      <c r="G32" s="571"/>
      <c r="H32" s="572"/>
      <c r="I32" s="573" t="s">
        <v>129</v>
      </c>
      <c r="J32" s="574">
        <f>J28+J29</f>
        <v>2392</v>
      </c>
      <c r="K32" s="561"/>
      <c r="N32" s="575"/>
    </row>
    <row r="33" spans="1:14" ht="48" customHeight="1">
      <c r="A33" s="797" t="s">
        <v>188</v>
      </c>
      <c r="B33" s="798"/>
      <c r="C33" s="798"/>
      <c r="D33" s="798"/>
      <c r="E33" s="798"/>
      <c r="F33" s="798"/>
      <c r="G33" s="798"/>
      <c r="H33" s="798"/>
      <c r="I33" s="798"/>
      <c r="J33" s="798"/>
      <c r="K33" s="798"/>
      <c r="L33" s="576"/>
      <c r="M33" s="576"/>
      <c r="N33" s="577"/>
    </row>
  </sheetData>
  <sheetProtection/>
  <mergeCells count="3">
    <mergeCell ref="G29:I29"/>
    <mergeCell ref="E30:G30"/>
    <mergeCell ref="A33:K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11.28125" style="3" customWidth="1"/>
    <col min="3" max="3" width="21.28125" style="3" customWidth="1"/>
    <col min="4" max="4" width="4.00390625" style="3" bestFit="1" customWidth="1"/>
    <col min="5" max="6" width="4.00390625" style="3" customWidth="1"/>
    <col min="7" max="7" width="14.421875" style="3" customWidth="1"/>
    <col min="8" max="8" width="8.8515625" style="3" customWidth="1"/>
    <col min="9" max="9" width="11.140625" style="3" customWidth="1"/>
    <col min="10" max="10" width="9.8515625" style="3" customWidth="1"/>
    <col min="11" max="13" width="9.140625" style="3" hidden="1" customWidth="1"/>
    <col min="14" max="14" width="8.28125" style="3" customWidth="1"/>
    <col min="15" max="15" width="2.7109375" style="3" customWidth="1"/>
    <col min="16" max="16" width="4.57421875" style="3" customWidth="1"/>
    <col min="17" max="16384" width="9.140625" style="3" customWidth="1"/>
  </cols>
  <sheetData>
    <row r="1" spans="1:14" ht="15.75">
      <c r="A1" s="480" t="s">
        <v>139</v>
      </c>
      <c r="B1" s="501"/>
      <c r="C1" s="501"/>
      <c r="D1" s="521"/>
      <c r="E1" s="521"/>
      <c r="F1" s="521"/>
      <c r="G1" s="521"/>
      <c r="H1" s="521"/>
      <c r="I1" s="521"/>
      <c r="J1" s="578"/>
      <c r="K1" s="484" t="s">
        <v>68</v>
      </c>
      <c r="N1" s="485" t="s">
        <v>68</v>
      </c>
    </row>
    <row r="2" spans="1:14" ht="15.75">
      <c r="A2" s="486" t="s">
        <v>140</v>
      </c>
      <c r="B2" s="487"/>
      <c r="C2" s="487"/>
      <c r="D2" s="488"/>
      <c r="E2" s="488"/>
      <c r="F2" s="488"/>
      <c r="G2" s="488"/>
      <c r="H2" s="488"/>
      <c r="I2" s="488"/>
      <c r="J2" s="489"/>
      <c r="K2" s="579"/>
      <c r="N2" s="491"/>
    </row>
    <row r="3" spans="1:14" ht="15.75">
      <c r="A3" s="486" t="s">
        <v>141</v>
      </c>
      <c r="B3" s="487"/>
      <c r="C3" s="487"/>
      <c r="D3" s="488"/>
      <c r="E3" s="488"/>
      <c r="F3" s="488"/>
      <c r="G3" s="488"/>
      <c r="H3" s="488"/>
      <c r="I3" s="488"/>
      <c r="J3" s="489"/>
      <c r="K3" s="490"/>
      <c r="N3" s="491"/>
    </row>
    <row r="4" spans="1:14" ht="15.75">
      <c r="A4" s="486" t="s">
        <v>142</v>
      </c>
      <c r="B4" s="487"/>
      <c r="C4" s="487"/>
      <c r="D4" s="488"/>
      <c r="E4" s="488"/>
      <c r="F4" s="488"/>
      <c r="G4" s="488"/>
      <c r="H4" s="488"/>
      <c r="I4" s="488"/>
      <c r="J4" s="489"/>
      <c r="K4" s="491"/>
      <c r="N4" s="491"/>
    </row>
    <row r="5" spans="1:14" ht="15.75">
      <c r="A5" s="486" t="s">
        <v>63</v>
      </c>
      <c r="B5" s="487"/>
      <c r="C5" s="487"/>
      <c r="D5" s="488"/>
      <c r="E5" s="488"/>
      <c r="F5" s="488"/>
      <c r="G5" s="488"/>
      <c r="H5" s="492" t="s">
        <v>143</v>
      </c>
      <c r="I5" s="488"/>
      <c r="J5" s="489"/>
      <c r="K5" s="491"/>
      <c r="N5" s="491"/>
    </row>
    <row r="6" spans="1:14" ht="15.75">
      <c r="A6" s="486" t="s">
        <v>64</v>
      </c>
      <c r="B6" s="487"/>
      <c r="C6" s="487"/>
      <c r="D6" s="488"/>
      <c r="E6" s="488"/>
      <c r="F6" s="488"/>
      <c r="G6" s="487"/>
      <c r="H6" s="487"/>
      <c r="I6" s="487"/>
      <c r="J6" s="493"/>
      <c r="K6" s="491"/>
      <c r="N6" s="491"/>
    </row>
    <row r="7" spans="1:14" ht="15.75">
      <c r="A7" s="494"/>
      <c r="B7" s="488"/>
      <c r="C7" s="487"/>
      <c r="D7" s="488"/>
      <c r="E7" s="488"/>
      <c r="F7" s="488"/>
      <c r="G7" s="487"/>
      <c r="H7" s="487"/>
      <c r="I7" s="487"/>
      <c r="J7" s="493"/>
      <c r="K7" s="491"/>
      <c r="N7" s="491"/>
    </row>
    <row r="8" spans="1:14" ht="15.75">
      <c r="A8" s="495"/>
      <c r="B8" s="487"/>
      <c r="C8" s="487"/>
      <c r="D8" s="488"/>
      <c r="E8" s="488"/>
      <c r="F8" s="488"/>
      <c r="G8" s="487"/>
      <c r="H8" s="487" t="s">
        <v>116</v>
      </c>
      <c r="I8" s="487"/>
      <c r="J8" s="493"/>
      <c r="K8" s="491"/>
      <c r="N8" s="491"/>
    </row>
    <row r="9" spans="1:14" ht="15.75">
      <c r="A9" s="494"/>
      <c r="B9" s="488"/>
      <c r="C9" s="488"/>
      <c r="D9" s="488"/>
      <c r="E9" s="488"/>
      <c r="F9" s="488"/>
      <c r="G9" s="487"/>
      <c r="H9" s="488" t="s">
        <v>144</v>
      </c>
      <c r="I9" s="487"/>
      <c r="J9" s="493"/>
      <c r="K9" s="491"/>
      <c r="N9" s="491"/>
    </row>
    <row r="10" spans="1:14" ht="15.75">
      <c r="A10" s="494"/>
      <c r="B10" s="488"/>
      <c r="C10" s="488"/>
      <c r="D10" s="488"/>
      <c r="E10" s="488"/>
      <c r="F10" s="488"/>
      <c r="G10" s="487"/>
      <c r="H10" s="496" t="s">
        <v>145</v>
      </c>
      <c r="I10" s="487"/>
      <c r="J10" s="493"/>
      <c r="K10" s="491"/>
      <c r="N10" s="491"/>
    </row>
    <row r="11" spans="1:14" ht="15.75">
      <c r="A11" s="494"/>
      <c r="B11" s="488"/>
      <c r="C11" s="488"/>
      <c r="D11" s="488"/>
      <c r="E11" s="488"/>
      <c r="F11" s="488"/>
      <c r="G11" s="487"/>
      <c r="H11" s="496" t="s">
        <v>146</v>
      </c>
      <c r="I11" s="487"/>
      <c r="J11" s="493"/>
      <c r="K11" s="491"/>
      <c r="N11" s="491"/>
    </row>
    <row r="12" spans="1:14" ht="15.75">
      <c r="A12" s="494"/>
      <c r="B12" s="488"/>
      <c r="C12" s="488"/>
      <c r="D12" s="488"/>
      <c r="E12" s="488"/>
      <c r="F12" s="488"/>
      <c r="G12" s="487"/>
      <c r="H12" s="496" t="s">
        <v>120</v>
      </c>
      <c r="I12" s="487"/>
      <c r="J12" s="493"/>
      <c r="K12" s="491"/>
      <c r="N12" s="491"/>
    </row>
    <row r="13" spans="1:14" ht="15.75">
      <c r="A13" s="494"/>
      <c r="B13" s="488"/>
      <c r="C13" s="488"/>
      <c r="D13" s="488"/>
      <c r="E13" s="488"/>
      <c r="F13" s="488"/>
      <c r="G13" s="487"/>
      <c r="H13" s="496" t="s">
        <v>64</v>
      </c>
      <c r="I13" s="487"/>
      <c r="J13" s="493"/>
      <c r="K13" s="491"/>
      <c r="N13" s="491"/>
    </row>
    <row r="14" spans="1:14" ht="15.75">
      <c r="A14" s="497"/>
      <c r="B14" s="498"/>
      <c r="C14" s="498"/>
      <c r="D14" s="498"/>
      <c r="E14" s="498"/>
      <c r="F14" s="498"/>
      <c r="G14" s="499"/>
      <c r="H14" s="498"/>
      <c r="I14" s="499"/>
      <c r="J14" s="500"/>
      <c r="K14" s="491"/>
      <c r="N14" s="491"/>
    </row>
    <row r="15" spans="1:14" ht="15.75">
      <c r="A15" s="480"/>
      <c r="B15" s="501"/>
      <c r="C15" s="501"/>
      <c r="D15" s="501"/>
      <c r="E15" s="501"/>
      <c r="F15" s="501"/>
      <c r="G15" s="501"/>
      <c r="H15" s="501"/>
      <c r="I15" s="501"/>
      <c r="J15" s="502"/>
      <c r="K15" s="491"/>
      <c r="N15" s="491"/>
    </row>
    <row r="16" spans="1:14" ht="15.75">
      <c r="A16" s="486"/>
      <c r="B16" s="487" t="s">
        <v>184</v>
      </c>
      <c r="C16" s="487"/>
      <c r="D16" s="487"/>
      <c r="E16" s="487"/>
      <c r="F16" s="487"/>
      <c r="G16" s="487"/>
      <c r="H16" s="487"/>
      <c r="I16" s="487"/>
      <c r="J16" s="493"/>
      <c r="K16" s="491"/>
      <c r="N16" s="491"/>
    </row>
    <row r="17" spans="1:14" ht="15.75">
      <c r="A17" s="503"/>
      <c r="B17" s="499"/>
      <c r="C17" s="499"/>
      <c r="D17" s="499"/>
      <c r="E17" s="499"/>
      <c r="F17" s="499"/>
      <c r="G17" s="499"/>
      <c r="H17" s="499"/>
      <c r="I17" s="499"/>
      <c r="J17" s="500"/>
      <c r="K17" s="491"/>
      <c r="N17" s="491"/>
    </row>
    <row r="18" spans="1:14" ht="15.75">
      <c r="A18" s="580"/>
      <c r="B18" s="581"/>
      <c r="C18" s="582"/>
      <c r="D18" s="583"/>
      <c r="E18" s="583"/>
      <c r="F18" s="583"/>
      <c r="G18" s="584"/>
      <c r="H18" s="580"/>
      <c r="I18" s="581"/>
      <c r="J18" s="585"/>
      <c r="K18" s="491"/>
      <c r="N18" s="491"/>
    </row>
    <row r="19" spans="1:14" ht="15.75">
      <c r="A19" s="531"/>
      <c r="B19" s="586" t="s">
        <v>121</v>
      </c>
      <c r="C19" s="532"/>
      <c r="D19" s="587"/>
      <c r="E19" s="587"/>
      <c r="F19" s="587"/>
      <c r="G19" s="588"/>
      <c r="H19" s="531"/>
      <c r="I19" s="532"/>
      <c r="J19" s="302"/>
      <c r="K19" s="491"/>
      <c r="N19" s="491"/>
    </row>
    <row r="20" spans="1:14" ht="15.75">
      <c r="A20" s="589"/>
      <c r="B20" s="532"/>
      <c r="C20" s="590"/>
      <c r="D20" s="591"/>
      <c r="E20" s="591"/>
      <c r="F20" s="591"/>
      <c r="G20" s="588"/>
      <c r="H20" s="531"/>
      <c r="I20" s="548"/>
      <c r="J20" s="587"/>
      <c r="K20" s="491"/>
      <c r="N20" s="491"/>
    </row>
    <row r="21" spans="1:14" ht="15.75">
      <c r="A21" s="541"/>
      <c r="B21" s="592"/>
      <c r="C21" s="593"/>
      <c r="D21" s="594"/>
      <c r="E21" s="594"/>
      <c r="F21" s="594"/>
      <c r="G21" s="595"/>
      <c r="H21" s="541"/>
      <c r="I21" s="592"/>
      <c r="J21" s="594"/>
      <c r="K21" s="491"/>
      <c r="N21" s="491"/>
    </row>
    <row r="22" spans="1:14" ht="15.75">
      <c r="A22" s="504"/>
      <c r="B22" s="521"/>
      <c r="C22" s="522"/>
      <c r="D22" s="596"/>
      <c r="E22" s="529"/>
      <c r="F22" s="529"/>
      <c r="G22" s="526"/>
      <c r="H22" s="527"/>
      <c r="I22" s="526"/>
      <c r="J22" s="527"/>
      <c r="K22" s="491"/>
      <c r="N22" s="491"/>
    </row>
    <row r="23" spans="1:14" ht="15.75">
      <c r="A23" s="510" t="s">
        <v>147</v>
      </c>
      <c r="B23" s="488"/>
      <c r="C23" s="528"/>
      <c r="D23" s="597"/>
      <c r="E23" s="529"/>
      <c r="F23" s="529"/>
      <c r="G23" s="526"/>
      <c r="H23" s="527"/>
      <c r="I23" s="526"/>
      <c r="J23" s="527"/>
      <c r="K23" s="491"/>
      <c r="N23" s="491"/>
    </row>
    <row r="24" spans="1:14" ht="15.75">
      <c r="A24" s="510"/>
      <c r="B24" s="488"/>
      <c r="C24" s="528"/>
      <c r="D24" s="597"/>
      <c r="E24" s="529"/>
      <c r="F24" s="529"/>
      <c r="G24" s="526"/>
      <c r="H24" s="527"/>
      <c r="I24" s="526"/>
      <c r="J24" s="527">
        <v>550</v>
      </c>
      <c r="K24" s="491"/>
      <c r="N24" s="491"/>
    </row>
    <row r="25" spans="1:14" ht="15.75">
      <c r="A25" s="510"/>
      <c r="B25" s="488"/>
      <c r="C25" s="528"/>
      <c r="D25" s="597"/>
      <c r="E25" s="529"/>
      <c r="F25" s="529"/>
      <c r="G25" s="526"/>
      <c r="H25" s="527"/>
      <c r="I25" s="526"/>
      <c r="J25" s="527"/>
      <c r="K25" s="491"/>
      <c r="N25" s="491"/>
    </row>
    <row r="26" spans="1:14" ht="15.75">
      <c r="A26" s="510"/>
      <c r="B26" s="488"/>
      <c r="C26" s="528"/>
      <c r="D26" s="597"/>
      <c r="E26" s="529"/>
      <c r="F26" s="529"/>
      <c r="G26" s="526"/>
      <c r="H26" s="527"/>
      <c r="I26" s="526"/>
      <c r="J26" s="527"/>
      <c r="K26" s="491"/>
      <c r="N26" s="491"/>
    </row>
    <row r="27" spans="1:14" ht="15.75">
      <c r="A27" s="510"/>
      <c r="B27" s="487"/>
      <c r="C27" s="528"/>
      <c r="D27" s="597"/>
      <c r="E27" s="529"/>
      <c r="F27" s="529"/>
      <c r="G27" s="526"/>
      <c r="H27" s="527"/>
      <c r="I27" s="526"/>
      <c r="J27" s="527"/>
      <c r="K27" s="491"/>
      <c r="N27" s="491"/>
    </row>
    <row r="28" spans="1:14" ht="15.75">
      <c r="A28" s="510"/>
      <c r="B28" s="487"/>
      <c r="C28" s="528"/>
      <c r="D28" s="597"/>
      <c r="E28" s="529"/>
      <c r="F28" s="529"/>
      <c r="G28" s="526"/>
      <c r="H28" s="527"/>
      <c r="I28" s="526"/>
      <c r="J28" s="527"/>
      <c r="K28" s="491"/>
      <c r="N28" s="546"/>
    </row>
    <row r="29" spans="1:14" ht="15.75">
      <c r="A29" s="598"/>
      <c r="B29" s="505" t="s">
        <v>128</v>
      </c>
      <c r="C29" s="599"/>
      <c r="D29" s="600"/>
      <c r="E29" s="601"/>
      <c r="F29" s="601"/>
      <c r="G29" s="602"/>
      <c r="H29" s="603">
        <f>SUM(H21:H28)</f>
        <v>0</v>
      </c>
      <c r="I29" s="602"/>
      <c r="J29" s="603">
        <f>SUM(J21:J28)</f>
        <v>550</v>
      </c>
      <c r="K29" s="485"/>
      <c r="N29" s="604"/>
    </row>
    <row r="30" spans="1:14" ht="15.75" hidden="1">
      <c r="A30" s="598"/>
      <c r="B30" s="505"/>
      <c r="C30" s="599"/>
      <c r="D30" s="600"/>
      <c r="E30" s="601"/>
      <c r="F30" s="601"/>
      <c r="G30" s="605"/>
      <c r="H30" s="606"/>
      <c r="I30" s="605"/>
      <c r="J30" s="607"/>
      <c r="K30" s="485"/>
      <c r="N30" s="485"/>
    </row>
    <row r="31" spans="1:14" ht="15.75" hidden="1">
      <c r="A31" s="495"/>
      <c r="B31" s="517"/>
      <c r="C31" s="608"/>
      <c r="D31" s="609"/>
      <c r="E31" s="610"/>
      <c r="F31" s="610"/>
      <c r="G31" s="526"/>
      <c r="H31" s="611"/>
      <c r="I31" s="611"/>
      <c r="J31" s="525"/>
      <c r="K31" s="485"/>
      <c r="N31" s="485"/>
    </row>
    <row r="32" spans="1:14" ht="15.75">
      <c r="A32" s="495"/>
      <c r="B32" s="488"/>
      <c r="C32" s="608"/>
      <c r="D32" s="609"/>
      <c r="E32" s="610"/>
      <c r="F32" s="610"/>
      <c r="G32" s="526"/>
      <c r="H32" s="611"/>
      <c r="I32" s="611"/>
      <c r="J32" s="525"/>
      <c r="K32" s="485"/>
      <c r="N32" s="485"/>
    </row>
    <row r="33" spans="1:14" ht="15.75">
      <c r="A33" s="612"/>
      <c r="B33" s="613"/>
      <c r="C33" s="613"/>
      <c r="D33" s="614"/>
      <c r="E33" s="615"/>
      <c r="F33" s="799" t="s">
        <v>148</v>
      </c>
      <c r="G33" s="799"/>
      <c r="H33" s="799"/>
      <c r="I33" s="800"/>
      <c r="J33" s="616">
        <f>J29*0.04</f>
        <v>22</v>
      </c>
      <c r="K33" s="561"/>
      <c r="N33" s="619"/>
    </row>
    <row r="34" spans="1:14" ht="15.75">
      <c r="A34" s="612"/>
      <c r="B34" s="613"/>
      <c r="C34" s="613"/>
      <c r="D34" s="614"/>
      <c r="E34" s="801" t="s">
        <v>185</v>
      </c>
      <c r="F34" s="802"/>
      <c r="G34" s="803"/>
      <c r="H34" s="617"/>
      <c r="I34" s="618">
        <f>J29+J33</f>
        <v>572</v>
      </c>
      <c r="J34" s="617">
        <f>I34*0.22</f>
        <v>125.84</v>
      </c>
      <c r="K34" s="485"/>
      <c r="N34" s="619"/>
    </row>
    <row r="35" spans="1:14" ht="15.75">
      <c r="A35" s="612"/>
      <c r="B35" s="613"/>
      <c r="C35" s="613"/>
      <c r="D35" s="614"/>
      <c r="E35" s="620"/>
      <c r="F35" s="621"/>
      <c r="G35" s="622"/>
      <c r="H35" s="617"/>
      <c r="I35" s="617"/>
      <c r="J35" s="623"/>
      <c r="K35" s="485"/>
      <c r="N35" s="485"/>
    </row>
    <row r="36" spans="1:14" ht="15.75">
      <c r="A36" s="612"/>
      <c r="B36" s="613"/>
      <c r="C36" s="613"/>
      <c r="D36" s="614"/>
      <c r="E36" s="620"/>
      <c r="F36" s="621"/>
      <c r="G36" s="622"/>
      <c r="H36" s="617"/>
      <c r="I36" s="624" t="s">
        <v>129</v>
      </c>
      <c r="J36" s="603">
        <f>J34+I34</f>
        <v>697.84</v>
      </c>
      <c r="K36" s="485"/>
      <c r="N36" s="625"/>
    </row>
    <row r="37" spans="1:14" ht="15.75">
      <c r="A37" s="626"/>
      <c r="B37" s="627"/>
      <c r="C37" s="627"/>
      <c r="D37" s="628"/>
      <c r="E37" s="629"/>
      <c r="F37" s="804" t="s">
        <v>149</v>
      </c>
      <c r="G37" s="805"/>
      <c r="H37" s="806"/>
      <c r="I37" s="630">
        <f>J29</f>
        <v>550</v>
      </c>
      <c r="J37" s="617">
        <f>J29*20%</f>
        <v>110</v>
      </c>
      <c r="K37" s="485"/>
      <c r="N37" s="485"/>
    </row>
    <row r="38" spans="1:14" ht="15.75">
      <c r="A38" s="626"/>
      <c r="B38" s="627"/>
      <c r="C38" s="627"/>
      <c r="D38" s="628"/>
      <c r="E38" s="620"/>
      <c r="F38" s="621"/>
      <c r="G38" s="622"/>
      <c r="H38" s="617"/>
      <c r="I38" s="631" t="s">
        <v>150</v>
      </c>
      <c r="J38" s="603">
        <f>J36-J37</f>
        <v>587.84</v>
      </c>
      <c r="K38" s="485"/>
      <c r="N38" s="485"/>
    </row>
  </sheetData>
  <sheetProtection/>
  <mergeCells count="3">
    <mergeCell ref="F33:I33"/>
    <mergeCell ref="E34:G34"/>
    <mergeCell ref="F37:H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2020-04-17T14:39:17Z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